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计划" sheetId="1" r:id="rId1"/>
    <sheet name="预算" sheetId="2" r:id="rId2"/>
    <sheet name="复盘" sheetId="3" r:id="rId3"/>
  </sheets>
  <definedNames>
    <definedName name="_xlnm.Print_Area" localSheetId="2">复盘!$A$1:$F$17</definedName>
    <definedName name="_xlnm.Print_Area" localSheetId="0">计划!$A$1:$B$18</definedName>
    <definedName name="_xlnm.Print_Area" localSheetId="1">预算!$A$1:$H$31</definedName>
    <definedName name="_xlnm.Print_Titles" localSheetId="2">复盘!$1:$5</definedName>
    <definedName name="_xlnm.Print_Titles" localSheetId="0">计划!$1:$5</definedName>
    <definedName name="_xlnm.Print_Titles" localSheetId="1">预算!$1:$5</definedName>
  </definedNames>
  <calcPr calcId="124519" fullCalcOnLoad="1"/>
</workbook>
</file>

<file path=xl/sharedStrings.xml><?xml version="1.0" encoding="utf-8"?>
<sst xmlns="http://schemas.openxmlformats.org/spreadsheetml/2006/main" count="70" uniqueCount="58">
  <si>
    <t>制定可以复盘的推广计划</t>
  </si>
  <si>
    <t>虚构示例：项目、日期、工作和美元预算均为假设，不代表市场价格、发布方报价或实际成果。编辑示例后，此标签会保留到清空草稿为止。</t>
  </si>
  <si>
    <t>先填写“计划”，再填写“预算”。空白成本表示未知，0表示已记录为零。金额与工时分开。汇总会统计12个工作行中的缺失金额与已知小计。统一使用一种币种，改币种时重新输入数值。“复盘”仅用于记录实际进行过的观察。</t>
  </si>
  <si>
    <t>目标与筛选</t>
  </si>
  <si>
    <t>规划草稿——不是批准记录，也不是已观察到的结果</t>
  </si>
  <si>
    <t>计划名称</t>
  </si>
  <si>
    <t>自行车刹车检查清单——小规模试行</t>
  </si>
  <si>
    <t>读者收益与目标</t>
  </si>
  <si>
    <t>制作有用的刹车检查清单，并了解少量相关自行车内容编辑是否认为它有帮助。不假定链接数量、流量或排名目标。</t>
  </si>
  <si>
    <t>自己管理的目标网址</t>
  </si>
  <si>
    <t>https://example.com/guides/brake-check</t>
  </si>
  <si>
    <t>受众与使用场景</t>
  </si>
  <si>
    <t>出行前检查城市通勤自行车的人，以及实用骑行资源的编辑。</t>
  </si>
  <si>
    <t>筛选标准与排除项</t>
  </si>
  <si>
    <t>能够识别编辑负责人，存在相关维修栏目，并满足真实读者需求。排除无关目录、未披露的付费引用和排名保证。</t>
  </si>
  <si>
    <t>负责人</t>
  </si>
  <si>
    <t>虚构项目编辑</t>
  </si>
  <si>
    <t>计划开始日期</t>
  </si>
  <si>
    <t>计划复盘日期</t>
  </si>
  <si>
    <t>计划结束日期</t>
  </si>
  <si>
    <t>基准数据与取证方法</t>
  </si>
  <si>
    <t>联系他人前，记录目标页面的准备情况和可取得的来源访问基准。复盘时分别比较真实回复、已发布页面和测得访问量；无法取得的数据留空。</t>
  </si>
  <si>
    <t>暂停或调整的条件</t>
  </si>
  <si>
    <t>清单未完成、拟投页面不相关，或预计支出超过400 USD时暂停。批准额外费用前先调整范围。</t>
  </si>
  <si>
    <t>币种</t>
  </si>
  <si>
    <t>USD</t>
  </si>
  <si>
    <t>支出上限</t>
  </si>
  <si>
    <t>应交付的工作</t>
  </si>
  <si>
    <t>计划截止日期</t>
  </si>
  <si>
    <t>预计成本</t>
  </si>
  <si>
    <t>已承诺成本</t>
  </si>
  <si>
    <t>实际支出</t>
  </si>
  <si>
    <t>预计工时</t>
  </si>
  <si>
    <t>估算依据／证据备注</t>
  </si>
  <si>
    <t>检查并编辑目标页面</t>
  </si>
  <si>
    <t>虚构编辑</t>
  </si>
  <si>
    <t>假设分配80 USD；3小时为工作量估算，不是额外收费。</t>
  </si>
  <si>
    <t>制作并检查插图</t>
  </si>
  <si>
    <t>虚构设计师</t>
  </si>
  <si>
    <t>假设分配160 USD；联系前检查说明是否正确、内容是否便于访问。</t>
  </si>
  <si>
    <t>研究少量相关编辑名单</t>
  </si>
  <si>
    <t>虚构研究员</t>
  </si>
  <si>
    <t>假设分配40 USD；手动研究适配度，不购买联系人名单。</t>
  </si>
  <si>
    <t>检查回复与交付证据</t>
  </si>
  <si>
    <t>虚构复核人</t>
  </si>
  <si>
    <t>假设分配40 USD。不含付费发布；任何赞助都需要单独明确条款并复核。</t>
  </si>
  <si>
    <t>预算概览</t>
  </si>
  <si>
    <t>已知金额小计</t>
  </si>
  <si>
    <t>未记录的项目数</t>
  </si>
  <si>
    <t>尚未分配的计划预算</t>
  </si>
  <si>
    <t>所有金额均使用所选币种。更换币种不会换算数字。请输入0.50或0,50，不使用千位分隔符；JPY仅接受整数。工时单独统计，不与金额相加。</t>
  </si>
  <si>
    <t>格式有效不等于计划完整或已获批准。未知成本仍然是未知。日期属于计划安排，实际证据和决定需要单独记录。成本合计不能预测链接、访问量或排名。</t>
  </si>
  <si>
    <t>观察日期</t>
  </si>
  <si>
    <t>证据引用</t>
  </si>
  <si>
    <t>观察结果</t>
  </si>
  <si>
    <t>决定与理由</t>
  </si>
  <si>
    <t>复核人</t>
  </si>
  <si>
    <t>下次复盘日期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</si>
</sst>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9"/>
      <color rgb="FFFFFFFF"/>
      <name val="Arial"/>
      <family val="2"/>
    </font>
    <font>
      <sz val="11"/>
      <color rgb="FF415065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1A25"/>
        <bgColor indexed="64"/>
      </patternFill>
    </fill>
    <fill>
      <patternFill patternType="solid">
        <fgColor rgb="FF293A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</cellXfs>
  <cellStyles count="1">
    <cellStyle name="Normal" xfId="0" builtinId="0"/>
  </cellStyles>
  <dxfs count="2">
    <dxf>
      <font>
        <color rgb="FF8B1C13"/>
      </font>
      <fill>
        <patternFill>
          <bgColor rgb="FFFCE2DF"/>
        </patternFill>
      </fill>
    </dxf>
    <dxf>
      <numFmt numFmtId="1" formatCode="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ampaignTasks" displayName="CampaignTasks" ref="A5:H17" totalsRowShown="0">
  <autoFilter ref="A5:H17"/>
  <tableColumns count="8">
    <tableColumn id="1" name="应交付的工作"/>
    <tableColumn id="2" name="负责人"/>
    <tableColumn id="3" name="计划截止日期"/>
    <tableColumn id="4" name="预计成本"/>
    <tableColumn id="5" name="已承诺成本"/>
    <tableColumn id="6" name="实际支出"/>
    <tableColumn id="7" name="预计工时"/>
    <tableColumn id="8" name="估算依据／证据备注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ampaignReview" displayName="CampaignReview" ref="A5:F17" totalsRowShown="0">
  <autoFilter ref="A5:F17"/>
  <tableColumns count="6">
    <tableColumn id="1" name="观察日期"/>
    <tableColumn id="2" name="证据引用"/>
    <tableColumn id="3" name="观察结果"/>
    <tableColumn id="4" name="决定与理由"/>
    <tableColumn id="5" name="复核人"/>
    <tableColumn id="6" name="下次复盘日期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8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2.7109375" style="1" customWidth="1"/>
    <col min="2" max="2" width="105.7109375" style="1" customWidth="1"/>
  </cols>
  <sheetData>
    <row r="1" spans="1:2" ht="48" customHeight="1">
      <c r="A1" s="2" t="s">
        <v>0</v>
      </c>
      <c r="B1" s="2"/>
    </row>
    <row r="2" spans="1:2" ht="39.75" customHeight="1">
      <c r="A2" s="3" t="s">
        <v>1</v>
      </c>
      <c r="B2" s="3"/>
    </row>
    <row r="3" spans="1:2" ht="33.75" customHeight="1">
      <c r="A3" s="3"/>
      <c r="B3" s="3"/>
    </row>
    <row r="4" spans="1:2" ht="72" customHeight="1">
      <c r="A4" s="3" t="s">
        <v>2</v>
      </c>
      <c r="B4" s="3"/>
    </row>
    <row r="5" spans="1:2" ht="33.75" customHeight="1">
      <c r="A5" s="4" t="s">
        <v>3</v>
      </c>
      <c r="B5" s="4" t="s">
        <v>4</v>
      </c>
    </row>
    <row r="6" spans="1:2" ht="33.75" customHeight="1">
      <c r="A6" s="1" t="s">
        <v>5</v>
      </c>
      <c r="B6" s="1" t="s">
        <v>6</v>
      </c>
    </row>
    <row r="7" spans="1:2" ht="87.75" customHeight="1">
      <c r="A7" s="1" t="s">
        <v>7</v>
      </c>
      <c r="B7" s="1" t="s">
        <v>8</v>
      </c>
    </row>
    <row r="8" spans="1:2" ht="33.75" customHeight="1">
      <c r="A8" s="1" t="s">
        <v>9</v>
      </c>
      <c r="B8" s="1" t="s">
        <v>10</v>
      </c>
    </row>
    <row r="9" spans="1:2" ht="87.75" customHeight="1">
      <c r="A9" s="1" t="s">
        <v>11</v>
      </c>
      <c r="B9" s="1" t="s">
        <v>12</v>
      </c>
    </row>
    <row r="10" spans="1:2" ht="87.75" customHeight="1">
      <c r="A10" s="1" t="s">
        <v>13</v>
      </c>
      <c r="B10" s="1" t="s">
        <v>14</v>
      </c>
    </row>
    <row r="11" spans="1:2" ht="33.75" customHeight="1">
      <c r="A11" s="1" t="s">
        <v>15</v>
      </c>
      <c r="B11" s="1" t="s">
        <v>16</v>
      </c>
    </row>
    <row r="12" spans="1:2" ht="33.75" customHeight="1">
      <c r="A12" s="1" t="s">
        <v>17</v>
      </c>
      <c r="B12" s="5">
        <v>47574</v>
      </c>
    </row>
    <row r="13" spans="1:2" ht="33.75" customHeight="1">
      <c r="A13" s="1" t="s">
        <v>18</v>
      </c>
      <c r="B13" s="5">
        <v>47588</v>
      </c>
    </row>
    <row r="14" spans="1:2" ht="33.75" customHeight="1">
      <c r="A14" s="1" t="s">
        <v>19</v>
      </c>
      <c r="B14" s="5">
        <v>47603</v>
      </c>
    </row>
    <row r="15" spans="1:2" ht="87.75" customHeight="1">
      <c r="A15" s="1" t="s">
        <v>20</v>
      </c>
      <c r="B15" s="1" t="s">
        <v>21</v>
      </c>
    </row>
    <row r="16" spans="1:2" ht="87.75" customHeight="1">
      <c r="A16" s="1" t="s">
        <v>22</v>
      </c>
      <c r="B16" s="1" t="s">
        <v>23</v>
      </c>
    </row>
    <row r="17" spans="1:2" ht="33.75" customHeight="1">
      <c r="A17" s="1" t="s">
        <v>24</v>
      </c>
      <c r="B17" s="1" t="s">
        <v>25</v>
      </c>
    </row>
    <row r="18" spans="1:2" ht="33.75" customHeight="1">
      <c r="A18" s="1" t="s">
        <v>26</v>
      </c>
      <c r="B18" s="6">
        <v>400</v>
      </c>
    </row>
  </sheetData>
  <mergeCells count="3">
    <mergeCell ref="A1:B1"/>
    <mergeCell ref="A2:B3"/>
    <mergeCell ref="A4:B4"/>
  </mergeCells>
  <conditionalFormatting sqref="B18">
    <cfRule type="expression" dxfId="0" priority="1">
      <formula>NOT(IFERROR(OR(B18="",AND(ISNUMBER(B18),B18&gt;=0,B18&lt;=IF($B$17="JPY",1000000000,10000000),ROUND(B18,IF($B$17="JPY",0,2))=B18)),FALSE))</formula>
    </cfRule>
    <cfRule type="expression" dxfId="1" priority="2">
      <formula>$B$17="JPY"</formula>
    </cfRule>
  </conditionalFormatting>
  <conditionalFormatting sqref="B12:B14">
    <cfRule type="expression" dxfId="0" priority="3">
      <formula>OR(AND($B$12&lt;&gt;"",$B$13&lt;&gt;"",$B$12&gt;$B$13),AND($B$13&lt;&gt;"",$B$14&lt;&gt;"",$B$13&gt;$B$14),AND($B$12&lt;&gt;"",$B$14&lt;&gt;"",$B$12&gt;$B$14))</formula>
    </cfRule>
  </conditionalFormatting>
  <dataValidations count="5">
    <dataValidation type="date" allowBlank="1" showInputMessage="1" showErrorMessage="1" error="请输入2000年至2100年之间真实存在的日期。" sqref="B12">
      <formula1>36526</formula1>
      <formula2>73415</formula2>
    </dataValidation>
    <dataValidation type="date" allowBlank="1" showInputMessage="1" showErrorMessage="1" error="请输入2000年至2100年之间真实存在的日期。" sqref="B13">
      <formula1>36526</formula1>
      <formula2>73415</formula2>
    </dataValidation>
    <dataValidation type="date" allowBlank="1" showInputMessage="1" showErrorMessage="1" error="请输入2000年至2100年之间真实存在的日期。" sqref="B14">
      <formula1>36526</formula1>
      <formula2>73415</formula2>
    </dataValidation>
    <dataValidation type="list" showInputMessage="1" showErrorMessage="1" sqref="B17">
      <formula1>"USD,EUR,GBP,TRY,JPY"</formula1>
    </dataValidation>
    <dataValidation type="custom" allowBlank="1" showInputMessage="1" showErrorMessage="1" error="请输入范围内的非负金额。JPY要求整数，请勿使用千位分隔符。" sqref="B18">
      <formula1>IFERROR(OR(B18="",AND(ISNUMBER(B18),B18&gt;=0,B18&lt;=IF($B$17="JPY",1000000000,10000000),ROUND(B18,IF($B$17="JPY",0,2))=B18)),FALSE)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8.7109375" style="1" customWidth="1"/>
    <col min="2" max="2" width="24.7109375" style="1" customWidth="1"/>
    <col min="3" max="3" width="16.7109375" style="5" customWidth="1"/>
    <col min="4" max="6" width="18.7109375" style="6" customWidth="1"/>
    <col min="7" max="7" width="16.7109375" style="6" customWidth="1"/>
    <col min="8" max="8" width="60.7109375" style="1" customWidth="1"/>
    <col min="9" max="10" width="0" hidden="1" customWidth="1"/>
  </cols>
  <sheetData>
    <row r="1" spans="1:10" ht="48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10" ht="39.75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10" ht="33.75" customHeight="1">
      <c r="A3" s="3"/>
      <c r="B3" s="3"/>
      <c r="C3" s="3"/>
      <c r="D3" s="3"/>
      <c r="E3" s="3"/>
      <c r="F3" s="3"/>
      <c r="G3" s="3"/>
      <c r="H3" s="3"/>
    </row>
    <row r="4" spans="1:10" ht="72" customHeight="1">
      <c r="A4" s="3" t="s">
        <v>2</v>
      </c>
      <c r="B4" s="3"/>
      <c r="C4" s="3"/>
      <c r="D4" s="3"/>
      <c r="E4" s="3"/>
      <c r="F4" s="3"/>
      <c r="G4" s="3"/>
      <c r="H4" s="3"/>
    </row>
    <row r="5" spans="1:10" ht="48" customHeight="1">
      <c r="A5" s="1" t="s">
        <v>27</v>
      </c>
      <c r="B5" s="1" t="s">
        <v>15</v>
      </c>
      <c r="C5" s="5" t="s">
        <v>28</v>
      </c>
      <c r="D5" s="6" t="s">
        <v>29</v>
      </c>
      <c r="E5" s="6" t="s">
        <v>30</v>
      </c>
      <c r="F5" s="6" t="s">
        <v>31</v>
      </c>
      <c r="G5" s="6" t="s">
        <v>32</v>
      </c>
      <c r="H5" s="1" t="s">
        <v>33</v>
      </c>
    </row>
    <row r="6" spans="1:10" ht="90" customHeight="1">
      <c r="A6" s="1" t="s">
        <v>34</v>
      </c>
      <c r="B6" s="1" t="s">
        <v>35</v>
      </c>
      <c r="C6" s="5">
        <v>47576</v>
      </c>
      <c r="D6" s="6">
        <v>80</v>
      </c>
      <c r="E6" s="6"/>
      <c r="F6" s="6"/>
      <c r="G6" s="6">
        <v>3</v>
      </c>
      <c r="H6" s="1" t="s">
        <v>36</v>
      </c>
      <c r="I6">
        <f>--(COUNTA(A6:H6)&gt;0)</f>
        <v>1</v>
      </c>
      <c r="J6">
        <f>--NOT(IFERROR(OR(D6="",AND(ISNUMBER(D6),D6&gt;=0,D6&lt;=IF('计划'!$B$17="JPY",1000000000,10000000),ROUND(D6,IF('计划'!$B$17="JPY",0,2))=D6)),FALSE))+--NOT(IFERROR(OR(E6="",AND(ISNUMBER(E6),E6&gt;=0,E6&lt;=IF('计划'!$B$17="JPY",1000000000,10000000),ROUND(E6,IF('计划'!$B$17="JPY",0,2))=E6)),FALSE))+--NOT(IFERROR(OR(F6="",AND(ISNUMBER(F6),F6&gt;=0,F6&lt;=IF('计划'!$B$17="JPY",1000000000,10000000),ROUND(F6,IF('计划'!$B$17="JPY",0,2))=F6)),FALSE))+--NOT(IFERROR(OR(G6="",AND(ISNUMBER(G6),G6&gt;=0,G6&lt;=10000,ROUND(G6,2)=G6)),FALSE))+--NOT(IFERROR(OR(C6="",AND(ISNUMBER(C6),C6&gt;=DATE(2000,1,1),C6&lt;=DATE(2100,12,31),INT(C6)=C6,OR('计划'!$B$12="",C6&gt;='计划'!$B$12),OR('计划'!$B$14="",C6&lt;='计划'!$B$14))),FALSE))</f>
        <v>0</v>
      </c>
    </row>
    <row r="7" spans="1:10" ht="90" customHeight="1">
      <c r="A7" s="1" t="s">
        <v>37</v>
      </c>
      <c r="B7" s="1" t="s">
        <v>38</v>
      </c>
      <c r="C7" s="5">
        <v>47581</v>
      </c>
      <c r="D7" s="6">
        <v>160</v>
      </c>
      <c r="E7" s="6"/>
      <c r="F7" s="6"/>
      <c r="G7" s="6">
        <v>6</v>
      </c>
      <c r="H7" s="1" t="s">
        <v>39</v>
      </c>
      <c r="I7">
        <f>--(COUNTA(A7:H7)&gt;0)</f>
        <v>1</v>
      </c>
      <c r="J7">
        <f>--NOT(IFERROR(OR(D7="",AND(ISNUMBER(D7),D7&gt;=0,D7&lt;=IF('计划'!$B$17="JPY",1000000000,10000000),ROUND(D7,IF('计划'!$B$17="JPY",0,2))=D7)),FALSE))+--NOT(IFERROR(OR(E7="",AND(ISNUMBER(E7),E7&gt;=0,E7&lt;=IF('计划'!$B$17="JPY",1000000000,10000000),ROUND(E7,IF('计划'!$B$17="JPY",0,2))=E7)),FALSE))+--NOT(IFERROR(OR(F7="",AND(ISNUMBER(F7),F7&gt;=0,F7&lt;=IF('计划'!$B$17="JPY",1000000000,10000000),ROUND(F7,IF('计划'!$B$17="JPY",0,2))=F7)),FALSE))+--NOT(IFERROR(OR(G7="",AND(ISNUMBER(G7),G7&gt;=0,G7&lt;=10000,ROUND(G7,2)=G7)),FALSE))+--NOT(IFERROR(OR(C7="",AND(ISNUMBER(C7),C7&gt;=DATE(2000,1,1),C7&lt;=DATE(2100,12,31),INT(C7)=C7,OR('计划'!$B$12="",C7&gt;='计划'!$B$12),OR('计划'!$B$14="",C7&lt;='计划'!$B$14))),FALSE))</f>
        <v>0</v>
      </c>
    </row>
    <row r="8" spans="1:10" ht="90" customHeight="1">
      <c r="A8" s="1" t="s">
        <v>40</v>
      </c>
      <c r="B8" s="1" t="s">
        <v>41</v>
      </c>
      <c r="C8" s="5">
        <v>47585</v>
      </c>
      <c r="D8" s="6">
        <v>40</v>
      </c>
      <c r="E8" s="6"/>
      <c r="F8" s="6"/>
      <c r="G8" s="6">
        <v>4</v>
      </c>
      <c r="H8" s="1" t="s">
        <v>42</v>
      </c>
      <c r="I8">
        <f>--(COUNTA(A8:H8)&gt;0)</f>
        <v>1</v>
      </c>
      <c r="J8">
        <f>--NOT(IFERROR(OR(D8="",AND(ISNUMBER(D8),D8&gt;=0,D8&lt;=IF('计划'!$B$17="JPY",1000000000,10000000),ROUND(D8,IF('计划'!$B$17="JPY",0,2))=D8)),FALSE))+--NOT(IFERROR(OR(E8="",AND(ISNUMBER(E8),E8&gt;=0,E8&lt;=IF('计划'!$B$17="JPY",1000000000,10000000),ROUND(E8,IF('计划'!$B$17="JPY",0,2))=E8)),FALSE))+--NOT(IFERROR(OR(F8="",AND(ISNUMBER(F8),F8&gt;=0,F8&lt;=IF('计划'!$B$17="JPY",1000000000,10000000),ROUND(F8,IF('计划'!$B$17="JPY",0,2))=F8)),FALSE))+--NOT(IFERROR(OR(G8="",AND(ISNUMBER(G8),G8&gt;=0,G8&lt;=10000,ROUND(G8,2)=G8)),FALSE))+--NOT(IFERROR(OR(C8="",AND(ISNUMBER(C8),C8&gt;=DATE(2000,1,1),C8&lt;=DATE(2100,12,31),INT(C8)=C8,OR('计划'!$B$12="",C8&gt;='计划'!$B$12),OR('计划'!$B$14="",C8&lt;='计划'!$B$14))),FALSE))</f>
        <v>0</v>
      </c>
    </row>
    <row r="9" spans="1:10" ht="90" customHeight="1">
      <c r="A9" s="1" t="s">
        <v>43</v>
      </c>
      <c r="B9" s="1" t="s">
        <v>44</v>
      </c>
      <c r="C9" s="5">
        <v>47603</v>
      </c>
      <c r="D9" s="6">
        <v>40</v>
      </c>
      <c r="E9" s="6"/>
      <c r="F9" s="6"/>
      <c r="G9" s="6">
        <v>2</v>
      </c>
      <c r="H9" s="1" t="s">
        <v>45</v>
      </c>
      <c r="I9">
        <f>--(COUNTA(A9:H9)&gt;0)</f>
        <v>1</v>
      </c>
      <c r="J9">
        <f>--NOT(IFERROR(OR(D9="",AND(ISNUMBER(D9),D9&gt;=0,D9&lt;=IF('计划'!$B$17="JPY",1000000000,10000000),ROUND(D9,IF('计划'!$B$17="JPY",0,2))=D9)),FALSE))+--NOT(IFERROR(OR(E9="",AND(ISNUMBER(E9),E9&gt;=0,E9&lt;=IF('计划'!$B$17="JPY",1000000000,10000000),ROUND(E9,IF('计划'!$B$17="JPY",0,2))=E9)),FALSE))+--NOT(IFERROR(OR(F9="",AND(ISNUMBER(F9),F9&gt;=0,F9&lt;=IF('计划'!$B$17="JPY",1000000000,10000000),ROUND(F9,IF('计划'!$B$17="JPY",0,2))=F9)),FALSE))+--NOT(IFERROR(OR(G9="",AND(ISNUMBER(G9),G9&gt;=0,G9&lt;=10000,ROUND(G9,2)=G9)),FALSE))+--NOT(IFERROR(OR(C9="",AND(ISNUMBER(C9),C9&gt;=DATE(2000,1,1),C9&lt;=DATE(2100,12,31),INT(C9)=C9,OR('计划'!$B$12="",C9&gt;='计划'!$B$12),OR('计划'!$B$14="",C9&lt;='计划'!$B$14))),FALSE))</f>
        <v>0</v>
      </c>
    </row>
    <row r="10" spans="1:10" ht="90" customHeight="1">
      <c r="A10" s="1"/>
      <c r="B10" s="1"/>
      <c r="C10" s="5"/>
      <c r="D10" s="6"/>
      <c r="E10" s="6"/>
      <c r="F10" s="6"/>
      <c r="G10" s="6"/>
      <c r="H10" s="1"/>
      <c r="I10">
        <f>--(COUNTA(A10:H10)&gt;0)</f>
        <v>0</v>
      </c>
      <c r="J10">
        <f>--NOT(IFERROR(OR(D10="",AND(ISNUMBER(D10),D10&gt;=0,D10&lt;=IF('计划'!$B$17="JPY",1000000000,10000000),ROUND(D10,IF('计划'!$B$17="JPY",0,2))=D10)),FALSE))+--NOT(IFERROR(OR(E10="",AND(ISNUMBER(E10),E10&gt;=0,E10&lt;=IF('计划'!$B$17="JPY",1000000000,10000000),ROUND(E10,IF('计划'!$B$17="JPY",0,2))=E10)),FALSE))+--NOT(IFERROR(OR(F10="",AND(ISNUMBER(F10),F10&gt;=0,F10&lt;=IF('计划'!$B$17="JPY",1000000000,10000000),ROUND(F10,IF('计划'!$B$17="JPY",0,2))=F10)),FALSE))+--NOT(IFERROR(OR(G10="",AND(ISNUMBER(G10),G10&gt;=0,G10&lt;=10000,ROUND(G10,2)=G10)),FALSE))+--NOT(IFERROR(OR(C10="",AND(ISNUMBER(C10),C10&gt;=DATE(2000,1,1),C10&lt;=DATE(2100,12,31),INT(C10)=C10,OR('计划'!$B$12="",C10&gt;='计划'!$B$12),OR('计划'!$B$14="",C10&lt;='计划'!$B$14))),FALSE))</f>
        <v>0</v>
      </c>
    </row>
    <row r="11" spans="1:10" ht="90" customHeight="1">
      <c r="A11" s="1"/>
      <c r="B11" s="1"/>
      <c r="C11" s="5"/>
      <c r="D11" s="6"/>
      <c r="E11" s="6"/>
      <c r="F11" s="6"/>
      <c r="G11" s="6"/>
      <c r="H11" s="1"/>
      <c r="I11">
        <f>--(COUNTA(A11:H11)&gt;0)</f>
        <v>0</v>
      </c>
      <c r="J11">
        <f>--NOT(IFERROR(OR(D11="",AND(ISNUMBER(D11),D11&gt;=0,D11&lt;=IF('计划'!$B$17="JPY",1000000000,10000000),ROUND(D11,IF('计划'!$B$17="JPY",0,2))=D11)),FALSE))+--NOT(IFERROR(OR(E11="",AND(ISNUMBER(E11),E11&gt;=0,E11&lt;=IF('计划'!$B$17="JPY",1000000000,10000000),ROUND(E11,IF('计划'!$B$17="JPY",0,2))=E11)),FALSE))+--NOT(IFERROR(OR(F11="",AND(ISNUMBER(F11),F11&gt;=0,F11&lt;=IF('计划'!$B$17="JPY",1000000000,10000000),ROUND(F11,IF('计划'!$B$17="JPY",0,2))=F11)),FALSE))+--NOT(IFERROR(OR(G11="",AND(ISNUMBER(G11),G11&gt;=0,G11&lt;=10000,ROUND(G11,2)=G11)),FALSE))+--NOT(IFERROR(OR(C11="",AND(ISNUMBER(C11),C11&gt;=DATE(2000,1,1),C11&lt;=DATE(2100,12,31),INT(C11)=C11,OR('计划'!$B$12="",C11&gt;='计划'!$B$12),OR('计划'!$B$14="",C11&lt;='计划'!$B$14))),FALSE))</f>
        <v>0</v>
      </c>
    </row>
    <row r="12" spans="1:10" ht="90" customHeight="1">
      <c r="A12" s="1"/>
      <c r="B12" s="1"/>
      <c r="C12" s="5"/>
      <c r="D12" s="6"/>
      <c r="E12" s="6"/>
      <c r="F12" s="6"/>
      <c r="G12" s="6"/>
      <c r="H12" s="1"/>
      <c r="I12">
        <f>--(COUNTA(A12:H12)&gt;0)</f>
        <v>0</v>
      </c>
      <c r="J12">
        <f>--NOT(IFERROR(OR(D12="",AND(ISNUMBER(D12),D12&gt;=0,D12&lt;=IF('计划'!$B$17="JPY",1000000000,10000000),ROUND(D12,IF('计划'!$B$17="JPY",0,2))=D12)),FALSE))+--NOT(IFERROR(OR(E12="",AND(ISNUMBER(E12),E12&gt;=0,E12&lt;=IF('计划'!$B$17="JPY",1000000000,10000000),ROUND(E12,IF('计划'!$B$17="JPY",0,2))=E12)),FALSE))+--NOT(IFERROR(OR(F12="",AND(ISNUMBER(F12),F12&gt;=0,F12&lt;=IF('计划'!$B$17="JPY",1000000000,10000000),ROUND(F12,IF('计划'!$B$17="JPY",0,2))=F12)),FALSE))+--NOT(IFERROR(OR(G12="",AND(ISNUMBER(G12),G12&gt;=0,G12&lt;=10000,ROUND(G12,2)=G12)),FALSE))+--NOT(IFERROR(OR(C12="",AND(ISNUMBER(C12),C12&gt;=DATE(2000,1,1),C12&lt;=DATE(2100,12,31),INT(C12)=C12,OR('计划'!$B$12="",C12&gt;='计划'!$B$12),OR('计划'!$B$14="",C12&lt;='计划'!$B$14))),FALSE))</f>
        <v>0</v>
      </c>
    </row>
    <row r="13" spans="1:10" ht="90" customHeight="1">
      <c r="A13" s="1"/>
      <c r="B13" s="1"/>
      <c r="C13" s="5"/>
      <c r="D13" s="6"/>
      <c r="E13" s="6"/>
      <c r="F13" s="6"/>
      <c r="G13" s="6"/>
      <c r="H13" s="1"/>
      <c r="I13">
        <f>--(COUNTA(A13:H13)&gt;0)</f>
        <v>0</v>
      </c>
      <c r="J13">
        <f>--NOT(IFERROR(OR(D13="",AND(ISNUMBER(D13),D13&gt;=0,D13&lt;=IF('计划'!$B$17="JPY",1000000000,10000000),ROUND(D13,IF('计划'!$B$17="JPY",0,2))=D13)),FALSE))+--NOT(IFERROR(OR(E13="",AND(ISNUMBER(E13),E13&gt;=0,E13&lt;=IF('计划'!$B$17="JPY",1000000000,10000000),ROUND(E13,IF('计划'!$B$17="JPY",0,2))=E13)),FALSE))+--NOT(IFERROR(OR(F13="",AND(ISNUMBER(F13),F13&gt;=0,F13&lt;=IF('计划'!$B$17="JPY",1000000000,10000000),ROUND(F13,IF('计划'!$B$17="JPY",0,2))=F13)),FALSE))+--NOT(IFERROR(OR(G13="",AND(ISNUMBER(G13),G13&gt;=0,G13&lt;=10000,ROUND(G13,2)=G13)),FALSE))+--NOT(IFERROR(OR(C13="",AND(ISNUMBER(C13),C13&gt;=DATE(2000,1,1),C13&lt;=DATE(2100,12,31),INT(C13)=C13,OR('计划'!$B$12="",C13&gt;='计划'!$B$12),OR('计划'!$B$14="",C13&lt;='计划'!$B$14))),FALSE))</f>
        <v>0</v>
      </c>
    </row>
    <row r="14" spans="1:10" ht="90" customHeight="1">
      <c r="A14" s="1"/>
      <c r="B14" s="1"/>
      <c r="C14" s="5"/>
      <c r="D14" s="6"/>
      <c r="E14" s="6"/>
      <c r="F14" s="6"/>
      <c r="G14" s="6"/>
      <c r="H14" s="1"/>
      <c r="I14">
        <f>--(COUNTA(A14:H14)&gt;0)</f>
        <v>0</v>
      </c>
      <c r="J14">
        <f>--NOT(IFERROR(OR(D14="",AND(ISNUMBER(D14),D14&gt;=0,D14&lt;=IF('计划'!$B$17="JPY",1000000000,10000000),ROUND(D14,IF('计划'!$B$17="JPY",0,2))=D14)),FALSE))+--NOT(IFERROR(OR(E14="",AND(ISNUMBER(E14),E14&gt;=0,E14&lt;=IF('计划'!$B$17="JPY",1000000000,10000000),ROUND(E14,IF('计划'!$B$17="JPY",0,2))=E14)),FALSE))+--NOT(IFERROR(OR(F14="",AND(ISNUMBER(F14),F14&gt;=0,F14&lt;=IF('计划'!$B$17="JPY",1000000000,10000000),ROUND(F14,IF('计划'!$B$17="JPY",0,2))=F14)),FALSE))+--NOT(IFERROR(OR(G14="",AND(ISNUMBER(G14),G14&gt;=0,G14&lt;=10000,ROUND(G14,2)=G14)),FALSE))+--NOT(IFERROR(OR(C14="",AND(ISNUMBER(C14),C14&gt;=DATE(2000,1,1),C14&lt;=DATE(2100,12,31),INT(C14)=C14,OR('计划'!$B$12="",C14&gt;='计划'!$B$12),OR('计划'!$B$14="",C14&lt;='计划'!$B$14))),FALSE))</f>
        <v>0</v>
      </c>
    </row>
    <row r="15" spans="1:10" ht="90" customHeight="1">
      <c r="A15" s="1"/>
      <c r="B15" s="1"/>
      <c r="C15" s="5"/>
      <c r="D15" s="6"/>
      <c r="E15" s="6"/>
      <c r="F15" s="6"/>
      <c r="G15" s="6"/>
      <c r="H15" s="1"/>
      <c r="I15">
        <f>--(COUNTA(A15:H15)&gt;0)</f>
        <v>0</v>
      </c>
      <c r="J15">
        <f>--NOT(IFERROR(OR(D15="",AND(ISNUMBER(D15),D15&gt;=0,D15&lt;=IF('计划'!$B$17="JPY",1000000000,10000000),ROUND(D15,IF('计划'!$B$17="JPY",0,2))=D15)),FALSE))+--NOT(IFERROR(OR(E15="",AND(ISNUMBER(E15),E15&gt;=0,E15&lt;=IF('计划'!$B$17="JPY",1000000000,10000000),ROUND(E15,IF('计划'!$B$17="JPY",0,2))=E15)),FALSE))+--NOT(IFERROR(OR(F15="",AND(ISNUMBER(F15),F15&gt;=0,F15&lt;=IF('计划'!$B$17="JPY",1000000000,10000000),ROUND(F15,IF('计划'!$B$17="JPY",0,2))=F15)),FALSE))+--NOT(IFERROR(OR(G15="",AND(ISNUMBER(G15),G15&gt;=0,G15&lt;=10000,ROUND(G15,2)=G15)),FALSE))+--NOT(IFERROR(OR(C15="",AND(ISNUMBER(C15),C15&gt;=DATE(2000,1,1),C15&lt;=DATE(2100,12,31),INT(C15)=C15,OR('计划'!$B$12="",C15&gt;='计划'!$B$12),OR('计划'!$B$14="",C15&lt;='计划'!$B$14))),FALSE))</f>
        <v>0</v>
      </c>
    </row>
    <row r="16" spans="1:10" ht="90" customHeight="1">
      <c r="A16" s="1"/>
      <c r="B16" s="1"/>
      <c r="C16" s="5"/>
      <c r="D16" s="6"/>
      <c r="E16" s="6"/>
      <c r="F16" s="6"/>
      <c r="G16" s="6"/>
      <c r="H16" s="1"/>
      <c r="I16">
        <f>--(COUNTA(A16:H16)&gt;0)</f>
        <v>0</v>
      </c>
      <c r="J16">
        <f>--NOT(IFERROR(OR(D16="",AND(ISNUMBER(D16),D16&gt;=0,D16&lt;=IF('计划'!$B$17="JPY",1000000000,10000000),ROUND(D16,IF('计划'!$B$17="JPY",0,2))=D16)),FALSE))+--NOT(IFERROR(OR(E16="",AND(ISNUMBER(E16),E16&gt;=0,E16&lt;=IF('计划'!$B$17="JPY",1000000000,10000000),ROUND(E16,IF('计划'!$B$17="JPY",0,2))=E16)),FALSE))+--NOT(IFERROR(OR(F16="",AND(ISNUMBER(F16),F16&gt;=0,F16&lt;=IF('计划'!$B$17="JPY",1000000000,10000000),ROUND(F16,IF('计划'!$B$17="JPY",0,2))=F16)),FALSE))+--NOT(IFERROR(OR(G16="",AND(ISNUMBER(G16),G16&gt;=0,G16&lt;=10000,ROUND(G16,2)=G16)),FALSE))+--NOT(IFERROR(OR(C16="",AND(ISNUMBER(C16),C16&gt;=DATE(2000,1,1),C16&lt;=DATE(2100,12,31),INT(C16)=C16,OR('计划'!$B$12="",C16&gt;='计划'!$B$12),OR('计划'!$B$14="",C16&lt;='计划'!$B$14))),FALSE))</f>
        <v>0</v>
      </c>
    </row>
    <row r="17" spans="1:10" ht="90" customHeight="1">
      <c r="A17" s="1"/>
      <c r="B17" s="1"/>
      <c r="C17" s="5"/>
      <c r="D17" s="6"/>
      <c r="E17" s="6"/>
      <c r="F17" s="6"/>
      <c r="G17" s="6"/>
      <c r="H17" s="1"/>
      <c r="I17">
        <f>--(COUNTA(A17:H17)&gt;0)</f>
        <v>0</v>
      </c>
      <c r="J17">
        <f>--NOT(IFERROR(OR(D17="",AND(ISNUMBER(D17),D17&gt;=0,D17&lt;=IF('计划'!$B$17="JPY",1000000000,10000000),ROUND(D17,IF('计划'!$B$17="JPY",0,2))=D17)),FALSE))+--NOT(IFERROR(OR(E17="",AND(ISNUMBER(E17),E17&gt;=0,E17&lt;=IF('计划'!$B$17="JPY",1000000000,10000000),ROUND(E17,IF('计划'!$B$17="JPY",0,2))=E17)),FALSE))+--NOT(IFERROR(OR(F17="",AND(ISNUMBER(F17),F17&gt;=0,F17&lt;=IF('计划'!$B$17="JPY",1000000000,10000000),ROUND(F17,IF('计划'!$B$17="JPY",0,2))=F17)),FALSE))+--NOT(IFERROR(OR(G17="",AND(ISNUMBER(G17),G17&gt;=0,G17&lt;=10000,ROUND(G17,2)=G17)),FALSE))+--NOT(IFERROR(OR(C17="",AND(ISNUMBER(C17),C17&gt;=DATE(2000,1,1),C17&lt;=DATE(2100,12,31),INT(C17)=C17,OR('计划'!$B$12="",C17&gt;='计划'!$B$12),OR('计划'!$B$14="",C17&lt;='计划'!$B$14))),FALSE))</f>
        <v>0</v>
      </c>
    </row>
    <row r="20" spans="1:10" ht="38.25" customHeight="1">
      <c r="A20" s="2" t="s">
        <v>46</v>
      </c>
      <c r="B20" s="2"/>
      <c r="C20" s="2"/>
      <c r="D20" s="2"/>
      <c r="E20" s="2"/>
      <c r="F20" s="2"/>
      <c r="G20" s="2"/>
      <c r="H20" s="2"/>
      <c r="J20">
        <f>IFERROR(SUM(J6:J17)+--NOT(IFERROR(OR('计划'!$B$18="",AND(ISNUMBER('计划'!$B$18),'计划'!$B$18&gt;=0,'计划'!$B$18&lt;=IF('计划'!$B$17="JPY",1000000000,10000000),ROUND('计划'!$B$18,IF('计划'!$B$17="JPY",0,2))='计划'!$B$18)),FALSE))+--NOT(OR('计划'!$B$17="USD",'计划'!$B$17="EUR",'计划'!$B$17="GBP",'计划'!$B$17="TRY",'计划'!$B$17="JPY"))+--NOT(IFERROR(OR('计划'!$B$12="",AND(ISNUMBER('计划'!$B$12),'计划'!$B$12&gt;=DATE(2000,1,1),'计划'!$B$12&lt;=DATE(2100,12,31),INT('计划'!$B$12)='计划'!$B$12)),FALSE))+--NOT(IFERROR(OR('计划'!$B$13="",AND(ISNUMBER('计划'!$B$13),'计划'!$B$13&gt;=DATE(2000,1,1),'计划'!$B$13&lt;=DATE(2100,12,31),INT('计划'!$B$13)='计划'!$B$13)),FALSE))+--NOT(IFERROR(OR('计划'!$B$14="",AND(ISNUMBER('计划'!$B$14),'计划'!$B$14&gt;=DATE(2000,1,1),'计划'!$B$14&lt;=DATE(2100,12,31),INT('计划'!$B$14)='计划'!$B$14)),FALSE))+--AND('计划'!$B$12&lt;&gt;"",'计划'!$B$13&lt;&gt;"",'计划'!$B$12&gt;'计划'!$B$13)+--AND('计划'!$B$13&lt;&gt;"",'计划'!$B$14&lt;&gt;"",'计划'!$B$13&gt;'计划'!$B$14)+--AND('计划'!$B$12&lt;&gt;"",'计划'!$B$14&lt;&gt;"",'计划'!$B$12&gt;'计划'!$B$14),1)</f>
        <v>0</v>
      </c>
    </row>
    <row r="22" spans="1:10">
      <c r="A22" s="1" t="s">
        <v>24</v>
      </c>
      <c r="B22" s="1" t="str">
        <f>'计划'!$B$17</f>
        <v>USD</v>
      </c>
      <c r="D22" s="4" t="s">
        <v>29</v>
      </c>
      <c r="E22" s="4" t="s">
        <v>30</v>
      </c>
      <c r="F22" s="4" t="s">
        <v>31</v>
      </c>
      <c r="G22" s="4" t="s">
        <v>32</v>
      </c>
    </row>
    <row r="23" spans="1:10">
      <c r="A23" s="1" t="s">
        <v>47</v>
      </c>
      <c r="B23" s="1"/>
      <c r="C23" s="1"/>
      <c r="D23" s="6">
        <f>IF($J$20&gt;0,"",ROUND(SUM(D6:D17),IF('计划'!$B$17="JPY",0,2)))</f>
        <v>320</v>
      </c>
      <c r="E23" s="6">
        <f>IF($J$20&gt;0,"",ROUND(SUM(E6:E17),IF('计划'!$B$17="JPY",0,2)))</f>
        <v>0</v>
      </c>
      <c r="F23" s="6">
        <f>IF($J$20&gt;0,"",ROUND(SUM(F6:F17),IF('计划'!$B$17="JPY",0,2)))</f>
        <v>0</v>
      </c>
      <c r="G23" s="6">
        <f>IF($J$20&gt;0,"",ROUND(SUM(G6:G17),2))</f>
        <v>15</v>
      </c>
    </row>
    <row r="24" spans="1:10">
      <c r="A24" s="1" t="s">
        <v>48</v>
      </c>
      <c r="B24" s="1"/>
      <c r="C24" s="1"/>
      <c r="D24" s="6">
        <f>SUM(I6:I17)-COUNT(D6:D17)</f>
        <v>0</v>
      </c>
      <c r="E24" s="6">
        <f>SUM(I6:I17)-COUNT(E6:E17)</f>
        <v>4</v>
      </c>
      <c r="F24" s="6">
        <f>SUM(I6:I17)-COUNT(F6:F17)</f>
        <v>4</v>
      </c>
      <c r="G24" s="6">
        <f>SUM(I6:I17)-COUNT(G6:G17)</f>
        <v>0</v>
      </c>
    </row>
    <row r="25" spans="1:10">
      <c r="A25" s="1" t="s">
        <v>49</v>
      </c>
      <c r="B25" s="1"/>
      <c r="C25" s="1"/>
      <c r="D25" s="6">
        <f>IF(OR($J$20&gt;0,'计划'!$B$18="",D24&gt;0,SUM(I6:I17)=0),"",ROUND('计划'!$B$18-D23,IF('计划'!$B$17="JPY",0,2)))</f>
        <v>80</v>
      </c>
    </row>
    <row r="26" spans="1:10" ht="68.25" customHeight="1">
      <c r="A26" s="3">
        <f>IF($J$20&gt;0,"请检查这些输入",IF(AND(ISNUMBER(D25),D25&lt;0),"完整的预计成本已超过支出上限。作出承诺之前，请调整工作范围或重新批准预算。",""))</f>
        <v/>
      </c>
      <c r="B26" s="3"/>
      <c r="C26" s="3"/>
      <c r="D26" s="3"/>
      <c r="E26" s="3"/>
      <c r="F26" s="3"/>
      <c r="G26" s="3"/>
      <c r="H26" s="3"/>
    </row>
    <row r="27" spans="1:10" ht="38.25" customHeight="1">
      <c r="A27" s="3" t="s">
        <v>50</v>
      </c>
      <c r="B27" s="3"/>
      <c r="C27" s="3"/>
      <c r="D27" s="3"/>
      <c r="E27" s="3"/>
      <c r="F27" s="3"/>
      <c r="G27" s="3"/>
      <c r="H27" s="3"/>
    </row>
    <row r="28" spans="1:10" ht="27.75" customHeight="1">
      <c r="A28" s="3"/>
      <c r="B28" s="3"/>
      <c r="C28" s="3"/>
      <c r="D28" s="3"/>
      <c r="E28" s="3"/>
      <c r="F28" s="3"/>
      <c r="G28" s="3"/>
      <c r="H28" s="3"/>
    </row>
    <row r="30" spans="1:10" ht="38.25" customHeight="1">
      <c r="A30" s="3" t="s">
        <v>51</v>
      </c>
      <c r="B30" s="3"/>
      <c r="C30" s="3"/>
      <c r="D30" s="3"/>
      <c r="E30" s="3"/>
      <c r="F30" s="3"/>
      <c r="G30" s="3"/>
      <c r="H30" s="3"/>
    </row>
    <row r="31" spans="1:10" ht="27.75" customHeight="1">
      <c r="A31" s="3"/>
      <c r="B31" s="3"/>
      <c r="C31" s="3"/>
      <c r="D31" s="3"/>
      <c r="E31" s="3"/>
      <c r="F31" s="3"/>
      <c r="G31" s="3"/>
      <c r="H31" s="3"/>
    </row>
  </sheetData>
  <mergeCells count="10">
    <mergeCell ref="A1:H1"/>
    <mergeCell ref="A2:H3"/>
    <mergeCell ref="A4:H4"/>
    <mergeCell ref="A20:H20"/>
    <mergeCell ref="A23:C23"/>
    <mergeCell ref="A24:C24"/>
    <mergeCell ref="A25:C25"/>
    <mergeCell ref="A26:H26"/>
    <mergeCell ref="A27:H28"/>
    <mergeCell ref="A30:H31"/>
  </mergeCells>
  <conditionalFormatting sqref="C6:C17">
    <cfRule type="expression" dxfId="0" priority="1">
      <formula>AND(C6&lt;&gt;"",OR(AND('计划'!$B$12&lt;&gt;"",C6&lt;'计划'!$B$12),AND('计划'!$B$14&lt;&gt;"",C6&gt;'计划'!$B$14)))</formula>
    </cfRule>
  </conditionalFormatting>
  <conditionalFormatting sqref="D6:D17">
    <cfRule type="expression" dxfId="0" priority="2">
      <formula>NOT(IFERROR(OR(D6="",AND(ISNUMBER(D6),D6&gt;=0,D6&lt;=IF('计划'!$B$17="JPY",1000000000,10000000),ROUND(D6,IF('计划'!$B$17="JPY",0,2))=D6)),FALSE))</formula>
    </cfRule>
    <cfRule type="expression" dxfId="1" priority="3">
      <formula>'计划'!$B$17="JPY"</formula>
    </cfRule>
  </conditionalFormatting>
  <conditionalFormatting sqref="E6:E17">
    <cfRule type="expression" dxfId="0" priority="4">
      <formula>NOT(IFERROR(OR(E6="",AND(ISNUMBER(E6),E6&gt;=0,E6&lt;=IF('计划'!$B$17="JPY",1000000000,10000000),ROUND(E6,IF('计划'!$B$17="JPY",0,2))=E6)),FALSE))</formula>
    </cfRule>
    <cfRule type="expression" dxfId="1" priority="5">
      <formula>'计划'!$B$17="JPY"</formula>
    </cfRule>
  </conditionalFormatting>
  <conditionalFormatting sqref="F6:F17">
    <cfRule type="expression" dxfId="0" priority="6">
      <formula>NOT(IFERROR(OR(F6="",AND(ISNUMBER(F6),F6&gt;=0,F6&lt;=IF('计划'!$B$17="JPY",1000000000,10000000),ROUND(F6,IF('计划'!$B$17="JPY",0,2))=F6)),FALSE))</formula>
    </cfRule>
    <cfRule type="expression" dxfId="1" priority="7">
      <formula>'计划'!$B$17="JPY"</formula>
    </cfRule>
  </conditionalFormatting>
  <conditionalFormatting sqref="G6:G17">
    <cfRule type="expression" dxfId="0" priority="8">
      <formula>NOT(IFERROR(OR(G6="",AND(ISNUMBER(G6),G6&gt;=0,G6&lt;=10000,ROUND(G6,2)=G6)),FALSE))</formula>
    </cfRule>
  </conditionalFormatting>
  <conditionalFormatting sqref="D25">
    <cfRule type="cellIs" dxfId="0" priority="9" operator="lessThan">
      <formula>0</formula>
    </cfRule>
  </conditionalFormatting>
  <dataValidations count="5">
    <dataValidation type="date" allowBlank="1" showInputMessage="1" showErrorMessage="1" sqref="C6:C17">
      <formula1>36526</formula1>
      <formula2>73415</formula2>
    </dataValidation>
    <dataValidation type="custom" allowBlank="1" showInputMessage="1" showErrorMessage="1" error="请输入范围内的非负金额。JPY要求整数，请勿使用千位分隔符。" sqref="D6:D17">
      <formula1>IFERROR(OR(D6="",AND(ISNUMBER(D6),D6&gt;=0,D6&lt;=IF('计划'!$B$17="JPY",1000000000,10000000),ROUND(D6,IF('计划'!$B$17="JPY",0,2))=D6)),FALSE)</formula1>
    </dataValidation>
    <dataValidation type="custom" allowBlank="1" showInputMessage="1" showErrorMessage="1" error="请输入范围内的非负金额。JPY要求整数，请勿使用千位分隔符。" sqref="E6:E17">
      <formula1>IFERROR(OR(E6="",AND(ISNUMBER(E6),E6&gt;=0,E6&lt;=IF('计划'!$B$17="JPY",1000000000,10000000),ROUND(E6,IF('计划'!$B$17="JPY",0,2))=E6)),FALSE)</formula1>
    </dataValidation>
    <dataValidation type="custom" allowBlank="1" showInputMessage="1" showErrorMessage="1" error="请输入范围内的非负金额。JPY要求整数，请勿使用千位分隔符。" sqref="F6:F17">
      <formula1>IFERROR(OR(F6="",AND(ISNUMBER(F6),F6&gt;=0,F6&lt;=IF('计划'!$B$17="JPY",1000000000,10000000),ROUND(F6,IF('计划'!$B$17="JPY",0,2))=F6)),FALSE)</formula1>
    </dataValidation>
    <dataValidation type="custom" allowBlank="1" showInputMessage="1" showErrorMessage="1" error="请输入范围内的非负金额。JPY要求整数，请勿使用千位分隔符。" sqref="G6:G17">
      <formula1>IFERROR(OR(G6="",AND(ISNUMBER(G6),G6&gt;=0,G6&lt;=10000,ROUND(G6,2)=G6)),FALSE)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8.7109375" style="5" customWidth="1"/>
    <col min="2" max="2" width="48.7109375" style="1" customWidth="1"/>
    <col min="3" max="4" width="58.7109375" style="1" customWidth="1"/>
    <col min="5" max="5" width="25.7109375" style="1" customWidth="1"/>
    <col min="6" max="6" width="18.7109375" style="5" customWidth="1"/>
  </cols>
  <sheetData>
    <row r="1" spans="1:6" ht="48" customHeight="1">
      <c r="A1" s="2" t="s">
        <v>0</v>
      </c>
      <c r="B1" s="2"/>
      <c r="C1" s="2"/>
      <c r="D1" s="2"/>
      <c r="E1" s="2"/>
      <c r="F1" s="2"/>
    </row>
    <row r="2" spans="1:6" ht="39.75" customHeight="1">
      <c r="A2" s="3" t="s">
        <v>1</v>
      </c>
      <c r="B2" s="3"/>
      <c r="C2" s="3"/>
      <c r="D2" s="3"/>
      <c r="E2" s="3"/>
      <c r="F2" s="3"/>
    </row>
    <row r="3" spans="1:6" ht="33.75" customHeight="1">
      <c r="A3" s="3"/>
      <c r="B3" s="3"/>
      <c r="C3" s="3"/>
      <c r="D3" s="3"/>
      <c r="E3" s="3"/>
      <c r="F3" s="3"/>
    </row>
    <row r="4" spans="1:6" ht="72" customHeight="1">
      <c r="A4" s="3" t="s">
        <v>2</v>
      </c>
      <c r="B4" s="3"/>
      <c r="C4" s="3"/>
      <c r="D4" s="3"/>
      <c r="E4" s="3"/>
      <c r="F4" s="3"/>
    </row>
    <row r="5" spans="1:6" ht="42" customHeight="1">
      <c r="A5" s="5" t="s">
        <v>52</v>
      </c>
      <c r="B5" s="1" t="s">
        <v>53</v>
      </c>
      <c r="C5" s="1" t="s">
        <v>54</v>
      </c>
      <c r="D5" s="1" t="s">
        <v>55</v>
      </c>
      <c r="E5" s="1" t="s">
        <v>56</v>
      </c>
      <c r="F5" s="5" t="s">
        <v>57</v>
      </c>
    </row>
    <row r="6" spans="1:6" ht="80.25" customHeight="1"/>
    <row r="7" spans="1:6" ht="80.25" customHeight="1"/>
    <row r="8" spans="1:6" ht="80.25" customHeight="1"/>
    <row r="9" spans="1:6" ht="80.25" customHeight="1"/>
    <row r="10" spans="1:6" ht="80.25" customHeight="1"/>
    <row r="11" spans="1:6" ht="80.25" customHeight="1"/>
    <row r="12" spans="1:6" ht="80.25" customHeight="1"/>
    <row r="13" spans="1:6" ht="80.25" customHeight="1"/>
    <row r="14" spans="1:6" ht="80.25" customHeight="1"/>
    <row r="15" spans="1:6" ht="80.25" customHeight="1"/>
    <row r="16" spans="1:6" ht="80.25" customHeight="1"/>
    <row r="17" ht="80.25" customHeight="1"/>
  </sheetData>
  <mergeCells count="3">
    <mergeCell ref="A1:F1"/>
    <mergeCell ref="A2:F3"/>
    <mergeCell ref="A4:F4"/>
  </mergeCells>
  <dataValidations count="2">
    <dataValidation type="date" allowBlank="1" showInputMessage="1" showErrorMessage="1" sqref="A6:A17">
      <formula1>36526</formula1>
      <formula2>73415</formula2>
    </dataValidation>
    <dataValidation type="date" allowBlank="1" showInputMessage="1" showErrorMessage="1" sqref="F6:F17">
      <formula1>36526</formula1>
      <formula2>73415</formula2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计划</vt:lpstr>
      <vt:lpstr>预算</vt:lpstr>
      <vt:lpstr>复盘</vt:lpstr>
      <vt:lpstr>复盘!Print_Area</vt:lpstr>
      <vt:lpstr>计划!Print_Area</vt:lpstr>
      <vt:lpstr>预算!Print_Area</vt:lpstr>
      <vt:lpstr>复盘!Print_Titles</vt:lpstr>
      <vt:lpstr>计划!Print_Titles</vt:lpstr>
      <vt:lpstr>预算!Print_Titles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制定可以复盘的推广计划</dc:title>
  <dc:subject>规划草稿——不是批准记录，也不是已观察到的结果</dc:subject>
  <dc:creator>Editorial planning</dc:creator>
  <dc:description>虚构示例：项目、日期、工作和美元预算均为假设，不代表市场价格、发布方报价或实际成果。编辑示例后，此标签会保留到清空草稿为止。</dc:description>
  <cp:lastModifiedBy>Editorial planning</cp:lastModifiedBy>
  <dcterms:created xsi:type="dcterms:W3CDTF">2026-10-26T00:00:00Z</dcterms:created>
  <dcterms:modified xsi:type="dcterms:W3CDTF">2026-10-26T00:00:00Z</dcterms:modified>
</cp:coreProperties>
</file>