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sheetId="1" r:id="rId1"/>
    <sheet name="Bütçe" sheetId="2" r:id="rId2"/>
    <sheet name="Değerlendirme" sheetId="3" r:id="rId3"/>
  </sheets>
  <definedNames>
    <definedName name="_xlnm.Print_Area" localSheetId="1">Bütçe!$A$1:$H$31</definedName>
    <definedName name="_xlnm.Print_Area" localSheetId="2">Değerlendirme!$A$1:$F$17</definedName>
    <definedName name="_xlnm.Print_Area" localSheetId="0">Plan!$A$1:$B$18</definedName>
    <definedName name="_xlnm.Print_Titles" localSheetId="1">Bütçe!$1:$5</definedName>
    <definedName name="_xlnm.Print_Titles" localSheetId="2">Değerlendirme!$1:$5</definedName>
    <definedName name="_xlnm.Print_Titles" localSheetId="0">Plan!$1:$5</definedName>
  </definedNames>
  <calcPr calcId="124519" fullCalcOnLoad="1"/>
</workbook>
</file>

<file path=xl/sharedStrings.xml><?xml version="1.0" encoding="utf-8"?>
<sst xmlns="http://schemas.openxmlformats.org/spreadsheetml/2006/main" count="70" uniqueCount="58">
  <si>
    <t>Gözden geçirilebilir bir kampanya hazırlayın</t>
  </si>
  <si>
    <t>Kurmaca örnek: proje, tarihler, işler ve USD bütçeleri uydurulmuştur. Piyasa fiyatı, yayıncı teklifi veya elde edilmiş sonuç değildir. Düzenlenen örnekler temizlenene kadar bu etiketi korur.</t>
  </si>
  <si>
    <t>Önce Plan, sonra Bütçe sayfasını doldurun. Boş maliyet bilinmiyor, sıfır ise kaydedilmiş sıfırdır. Para ve saat ayrıdır. Özet, 12 iş satırındaki eksikleri sayar ve bilinen ara toplamları gösterir. Tek para birimi kullanın; değiştirirseniz tutarları yeniden girin. Değerlendirme sayfasına yalnızca yapılan gözlemleri yazın.</t>
  </si>
  <si>
    <t>Amaç ve seçim</t>
  </si>
  <si>
    <t>Plan taslağı — onay veya gözlemlenmiş sonuç değildir</t>
  </si>
  <si>
    <t>Kampanya adı</t>
  </si>
  <si>
    <t>Bisiklet fren kontrol listesi — pilot</t>
  </si>
  <si>
    <t>Okur faydası ve amaç</t>
  </si>
  <si>
    <t>Faydalı bir fren kontrol listesi hazırlayın ve küçük, ilgili bir bisiklet editörü grubunun bunu yararlı bulup bulmadığını değerlendirin. Bağlantı, trafik veya sıralama hedefi varsayılmaz.</t>
  </si>
  <si>
    <t>Size ait hedef URL</t>
  </si>
  <si>
    <t>https://example.com/guides/brake-check</t>
  </si>
  <si>
    <t>Hedef kitle ve bağlam</t>
  </si>
  <si>
    <t>Yola çıkmadan önce şehir bisikletini kontrol eden kişiler ve uygulamalı bisiklet kaynaklarının editörleri.</t>
  </si>
  <si>
    <t>Seçim ölçütleri ve hariç tutulanlar</t>
  </si>
  <si>
    <t>Kimliği belirlenebilir editör, ilgili bakım bölümü ve gerçek okur ihtiyacı. Alakasız dizinleri, açıklanmamış ücretli referansları ve sıralama garantilerini hariç tutun.</t>
  </si>
  <si>
    <t>Sorumlu kişi</t>
  </si>
  <si>
    <t>Kurmaca proje editörü</t>
  </si>
  <si>
    <t>Planlanan başlangıç</t>
  </si>
  <si>
    <t>Planlanan değerlendirme</t>
  </si>
  <si>
    <t>Planlanan bitiş</t>
  </si>
  <si>
    <t>Başlangıç verisi ve kanıt yöntemi</t>
  </si>
  <si>
    <t>İletişim kurmadan önce hedef sayfanın hazır oluşunu ve mevcut yönlendirme verisini kaydedin. Değerlendirmede gerçek yanıtları, yayımlanan sayfaları ve ölçülen ziyaretleri ayrı karşılaştırın; eksik veriyi boş bırakın.</t>
  </si>
  <si>
    <t>Şu durumda durdurun veya değiştirin…</t>
  </si>
  <si>
    <t>Kontrol listesi eksikse, önerilen sayfa alakasızsa veya tahmini harcama 400 USD'yi aşıyorsa durdurun. Ek harcamayı onaylamadan kapsamı değiştirin.</t>
  </si>
  <si>
    <t>Para birimi</t>
  </si>
  <si>
    <t>USD</t>
  </si>
  <si>
    <t>Harcama sınırı</t>
  </si>
  <si>
    <t>Teslim edilecek iş</t>
  </si>
  <si>
    <t>Planlanan teslim tarihi</t>
  </si>
  <si>
    <t>Tahmini maliyet</t>
  </si>
  <si>
    <t>Taahhüt edilen tutar</t>
  </si>
  <si>
    <t>Gerçek harcama</t>
  </si>
  <si>
    <t>Tahmini saat</t>
  </si>
  <si>
    <t>Tahmin dayanağı / kanıt notları</t>
  </si>
  <si>
    <t>Hedef sayfayı kontrol edip düzenleyin</t>
  </si>
  <si>
    <t>Kurmaca editör</t>
  </si>
  <si>
    <t>80 USD kurmaca bütçe; 3 saat iş gücü tahminidir, ek ücret değildir.</t>
  </si>
  <si>
    <t>Çizimleri hazırlayıp kontrol edin</t>
  </si>
  <si>
    <t>Kurmaca tasarımcı</t>
  </si>
  <si>
    <t>160 USD kurmaca bütçe; iletişimden önce yönergeleri ve erişilebilirliği doğrulayın.</t>
  </si>
  <si>
    <t>Küçük bir ilgili editör listesi araştırın</t>
  </si>
  <si>
    <t>Kurmaca araştırmacı</t>
  </si>
  <si>
    <t>40 USD kurmaca bütçe; elle uygunluk araştırması, satın alınmış kişi listesi yok.</t>
  </si>
  <si>
    <t>Yanıtları ve teslim kanıtlarını inceleyin</t>
  </si>
  <si>
    <t>Kurmaca değerlendirici</t>
  </si>
  <si>
    <t>40 USD kurmaca bütçe. Ücretli yayın dahil değildir; sponsorluk için ayrı koşullar ve değerlendirme gerekir.</t>
  </si>
  <si>
    <t>Bütçe özeti</t>
  </si>
  <si>
    <t>Bilinen ara toplam</t>
  </si>
  <si>
    <t>Kaydedilmemiş kalemler</t>
  </si>
  <si>
    <t>Planlanan bütçeden kalan</t>
  </si>
  <si>
    <t>Tüm tutarlar seçilen para birimindedir. Para birimini değiştirmek tutarları dönüştürmez. Binlik ayırıcı olmadan 0.50 veya 0,50 kullanın; JPY tam sayı kabul eder. Saatler ayrı tutulur, tutarlara eklenmez.</t>
  </si>
  <si>
    <t>Geçerli taslak, eksiksiz veya onaylanmış kampanya demek değildir. Bilinmeyen maliyetler bilinmiyor olarak kalır. Tarihler plan içindir; gerçek kanıt ve kararları ayrıca kaydedin. Toplam maliyet bağlantı, ziyaret veya sıralama tahmini değildir.</t>
  </si>
  <si>
    <t>Gözlem tarihi</t>
  </si>
  <si>
    <t>Kanıt kaynağı</t>
  </si>
  <si>
    <t>Gözlenen sonuç</t>
  </si>
  <si>
    <t>Karar ve gerekçe</t>
  </si>
  <si>
    <t>Değerlendiren</t>
  </si>
  <si>
    <t>Sonraki değerlendirme tarihi</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</si>
</sst>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Teslim edilecek iş"/>
    <tableColumn id="2" name="Sorumlu kişi"/>
    <tableColumn id="3" name="Planlanan teslim tarihi"/>
    <tableColumn id="4" name="Tahmini maliyet"/>
    <tableColumn id="5" name="Taahhüt edilen tutar"/>
    <tableColumn id="6" name="Gerçek harcama"/>
    <tableColumn id="7" name="Tahmini saat"/>
    <tableColumn id="8" name="Tahmin dayanağı / kanıt notları"/>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Gözlem tarihi"/>
    <tableColumn id="2" name="Kanıt kaynağı"/>
    <tableColumn id="3" name="Gözlenen sonuç"/>
    <tableColumn id="4" name="Karar ve gerekçe"/>
    <tableColumn id="5" name="Değerlendiren"/>
    <tableColumn id="6" name="Sonraki değerlendirme tarih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8</v>
      </c>
    </row>
    <row r="8" spans="1:2" ht="33.75" customHeight="1">
      <c r="A8" s="1" t="s">
        <v>9</v>
      </c>
      <c r="B8" s="1" t="s">
        <v>10</v>
      </c>
    </row>
    <row r="9" spans="1:2" ht="87.75" customHeight="1">
      <c r="A9" s="1" t="s">
        <v>11</v>
      </c>
      <c r="B9" s="1" t="s">
        <v>12</v>
      </c>
    </row>
    <row r="10" spans="1:2" ht="87.75" customHeight="1">
      <c r="A10" s="1" t="s">
        <v>13</v>
      </c>
      <c r="B10" s="1" t="s">
        <v>14</v>
      </c>
    </row>
    <row r="11" spans="1:2" ht="33.75" customHeight="1">
      <c r="A11" s="1" t="s">
        <v>15</v>
      </c>
      <c r="B11" s="1" t="s">
        <v>16</v>
      </c>
    </row>
    <row r="12" spans="1:2" ht="33.75" customHeight="1">
      <c r="A12" s="1" t="s">
        <v>17</v>
      </c>
      <c r="B12" s="5">
        <v>47574</v>
      </c>
    </row>
    <row r="13" spans="1:2" ht="33.75" customHeight="1">
      <c r="A13" s="1" t="s">
        <v>18</v>
      </c>
      <c r="B13" s="5">
        <v>47588</v>
      </c>
    </row>
    <row r="14" spans="1:2" ht="33.75" customHeight="1">
      <c r="A14" s="1" t="s">
        <v>19</v>
      </c>
      <c r="B14" s="5">
        <v>47603</v>
      </c>
    </row>
    <row r="15" spans="1:2" ht="87.75" customHeight="1">
      <c r="A15" s="1" t="s">
        <v>20</v>
      </c>
      <c r="B15" s="1" t="s">
        <v>21</v>
      </c>
    </row>
    <row r="16" spans="1:2" ht="87.75" customHeight="1">
      <c r="A16" s="1" t="s">
        <v>22</v>
      </c>
      <c r="B16" s="1" t="s">
        <v>23</v>
      </c>
    </row>
    <row r="17" spans="1:2" ht="33.75" customHeight="1">
      <c r="A17" s="1" t="s">
        <v>24</v>
      </c>
      <c r="B17" s="1" t="s">
        <v>25</v>
      </c>
    </row>
    <row r="18" spans="1:2" ht="33.75" customHeight="1">
      <c r="A18" s="1" t="s">
        <v>26</v>
      </c>
      <c r="B18" s="6">
        <v>400</v>
      </c>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2000–2100 arasında gerçek bir tarih girin." sqref="B12">
      <formula1>36526</formula1>
      <formula2>73415</formula2>
    </dataValidation>
    <dataValidation type="date" allowBlank="1" showInputMessage="1" showErrorMessage="1" error="2000–2100 arasında gerçek bir tarih girin." sqref="B13">
      <formula1>36526</formula1>
      <formula2>73415</formula2>
    </dataValidation>
    <dataValidation type="date" allowBlank="1" showInputMessage="1" showErrorMessage="1" error="2000–2100 arasında gerçek bir tarih girin." sqref="B14">
      <formula1>36526</formula1>
      <formula2>73415</formula2>
    </dataValidation>
    <dataValidation type="list" showInputMessage="1" showErrorMessage="1" sqref="B17">
      <formula1>"USD,EUR,GBP,TRY,JPY"</formula1>
    </dataValidation>
    <dataValidation type="custom" allowBlank="1" showInputMessage="1" showErrorMessage="1" error="Belirtilen sınırlar içinde negatif olmayan tutarlar kullanın. JPY tam sayıdır; binlik ayırıcı kullanmayın."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27</v>
      </c>
      <c r="B5" s="1" t="s">
        <v>15</v>
      </c>
      <c r="C5" s="5" t="s">
        <v>28</v>
      </c>
      <c r="D5" s="6" t="s">
        <v>29</v>
      </c>
      <c r="E5" s="6" t="s">
        <v>30</v>
      </c>
      <c r="F5" s="6" t="s">
        <v>31</v>
      </c>
      <c r="G5" s="6" t="s">
        <v>32</v>
      </c>
      <c r="H5" s="1" t="s">
        <v>33</v>
      </c>
    </row>
    <row r="6" spans="1:10" ht="90" customHeight="1">
      <c r="A6" s="1" t="s">
        <v>34</v>
      </c>
      <c r="B6" s="1" t="s">
        <v>35</v>
      </c>
      <c r="C6" s="5">
        <v>47576</v>
      </c>
      <c r="D6" s="6">
        <v>80</v>
      </c>
      <c r="E6" s="6"/>
      <c r="F6" s="6"/>
      <c r="G6" s="6">
        <v>3</v>
      </c>
      <c r="H6" s="1" t="s">
        <v>36</v>
      </c>
      <c r="I6">
        <f>--(COUNTA(A6:H6)&gt;0)</f>
        <v>1</v>
      </c>
      <c r="J6">
        <f>--NOT(IFERROR(OR(D6="",AND(ISNUMBER(D6),D6&gt;=0,D6&lt;=IF('Plan'!$B$17="JPY",1000000000,10000000),ROUND(D6,IF('Plan'!$B$17="JPY",0,2))=D6)),FALSE))+--NOT(IFERROR(OR(E6="",AND(ISNUMBER(E6),E6&gt;=0,E6&lt;=IF('Plan'!$B$17="JPY",1000000000,10000000),ROUND(E6,IF('Plan'!$B$17="JPY",0,2))=E6)),FALSE))+--NOT(IFERROR(OR(F6="",AND(ISNUMBER(F6),F6&gt;=0,F6&lt;=IF('Plan'!$B$17="JPY",1000000000,10000000),ROUND(F6,IF('Plan'!$B$17="JPY",0,2))=F6)),FALSE))+--NOT(IFERROR(OR(G6="",AND(ISNUMBER(G6),G6&gt;=0,G6&lt;=10000,ROUND(G6,2)=G6)),FALSE))+--NOT(IFERROR(OR(C6="",AND(ISNUMBER(C6),C6&gt;=DATE(2000,1,1),C6&lt;=DATE(2100,12,31),INT(C6)=C6,OR('Plan'!$B$12="",C6&gt;='Plan'!$B$12),OR('Plan'!$B$14="",C6&lt;='Plan'!$B$14))),FALSE))</f>
        <v>0</v>
      </c>
    </row>
    <row r="7" spans="1:10" ht="90" customHeight="1">
      <c r="A7" s="1" t="s">
        <v>37</v>
      </c>
      <c r="B7" s="1" t="s">
        <v>38</v>
      </c>
      <c r="C7" s="5">
        <v>47581</v>
      </c>
      <c r="D7" s="6">
        <v>160</v>
      </c>
      <c r="E7" s="6"/>
      <c r="F7" s="6"/>
      <c r="G7" s="6">
        <v>6</v>
      </c>
      <c r="H7" s="1" t="s">
        <v>39</v>
      </c>
      <c r="I7">
        <f>--(COUNTA(A7:H7)&gt;0)</f>
        <v>1</v>
      </c>
      <c r="J7">
        <f>--NOT(IFERROR(OR(D7="",AND(ISNUMBER(D7),D7&gt;=0,D7&lt;=IF('Plan'!$B$17="JPY",1000000000,10000000),ROUND(D7,IF('Plan'!$B$17="JPY",0,2))=D7)),FALSE))+--NOT(IFERROR(OR(E7="",AND(ISNUMBER(E7),E7&gt;=0,E7&lt;=IF('Plan'!$B$17="JPY",1000000000,10000000),ROUND(E7,IF('Plan'!$B$17="JPY",0,2))=E7)),FALSE))+--NOT(IFERROR(OR(F7="",AND(ISNUMBER(F7),F7&gt;=0,F7&lt;=IF('Plan'!$B$17="JPY",1000000000,10000000),ROUND(F7,IF('Plan'!$B$17="JPY",0,2))=F7)),FALSE))+--NOT(IFERROR(OR(G7="",AND(ISNUMBER(G7),G7&gt;=0,G7&lt;=10000,ROUND(G7,2)=G7)),FALSE))+--NOT(IFERROR(OR(C7="",AND(ISNUMBER(C7),C7&gt;=DATE(2000,1,1),C7&lt;=DATE(2100,12,31),INT(C7)=C7,OR('Plan'!$B$12="",C7&gt;='Plan'!$B$12),OR('Plan'!$B$14="",C7&lt;='Plan'!$B$14))),FALSE))</f>
        <v>0</v>
      </c>
    </row>
    <row r="8" spans="1:10" ht="90" customHeight="1">
      <c r="A8" s="1" t="s">
        <v>40</v>
      </c>
      <c r="B8" s="1" t="s">
        <v>41</v>
      </c>
      <c r="C8" s="5">
        <v>47585</v>
      </c>
      <c r="D8" s="6">
        <v>40</v>
      </c>
      <c r="E8" s="6"/>
      <c r="F8" s="6"/>
      <c r="G8" s="6">
        <v>4</v>
      </c>
      <c r="H8" s="1" t="s">
        <v>42</v>
      </c>
      <c r="I8">
        <f>--(COUNTA(A8:H8)&gt;0)</f>
        <v>1</v>
      </c>
      <c r="J8">
        <f>--NOT(IFERROR(OR(D8="",AND(ISNUMBER(D8),D8&gt;=0,D8&lt;=IF('Plan'!$B$17="JPY",1000000000,10000000),ROUND(D8,IF('Plan'!$B$17="JPY",0,2))=D8)),FALSE))+--NOT(IFERROR(OR(E8="",AND(ISNUMBER(E8),E8&gt;=0,E8&lt;=IF('Plan'!$B$17="JPY",1000000000,10000000),ROUND(E8,IF('Plan'!$B$17="JPY",0,2))=E8)),FALSE))+--NOT(IFERROR(OR(F8="",AND(ISNUMBER(F8),F8&gt;=0,F8&lt;=IF('Plan'!$B$17="JPY",1000000000,10000000),ROUND(F8,IF('Plan'!$B$17="JPY",0,2))=F8)),FALSE))+--NOT(IFERROR(OR(G8="",AND(ISNUMBER(G8),G8&gt;=0,G8&lt;=10000,ROUND(G8,2)=G8)),FALSE))+--NOT(IFERROR(OR(C8="",AND(ISNUMBER(C8),C8&gt;=DATE(2000,1,1),C8&lt;=DATE(2100,12,31),INT(C8)=C8,OR('Plan'!$B$12="",C8&gt;='Plan'!$B$12),OR('Plan'!$B$14="",C8&lt;='Plan'!$B$14))),FALSE))</f>
        <v>0</v>
      </c>
    </row>
    <row r="9" spans="1:10" ht="90" customHeight="1">
      <c r="A9" s="1" t="s">
        <v>43</v>
      </c>
      <c r="B9" s="1" t="s">
        <v>44</v>
      </c>
      <c r="C9" s="5">
        <v>47603</v>
      </c>
      <c r="D9" s="6">
        <v>40</v>
      </c>
      <c r="E9" s="6"/>
      <c r="F9" s="6"/>
      <c r="G9" s="6">
        <v>2</v>
      </c>
      <c r="H9" s="1" t="s">
        <v>45</v>
      </c>
      <c r="I9">
        <f>--(COUNTA(A9:H9)&gt;0)</f>
        <v>1</v>
      </c>
      <c r="J9">
        <f>--NOT(IFERROR(OR(D9="",AND(ISNUMBER(D9),D9&gt;=0,D9&lt;=IF('Plan'!$B$17="JPY",1000000000,10000000),ROUND(D9,IF('Plan'!$B$17="JPY",0,2))=D9)),FALSE))+--NOT(IFERROR(OR(E9="",AND(ISNUMBER(E9),E9&gt;=0,E9&lt;=IF('Plan'!$B$17="JPY",1000000000,10000000),ROUND(E9,IF('Plan'!$B$17="JPY",0,2))=E9)),FALSE))+--NOT(IFERROR(OR(F9="",AND(ISNUMBER(F9),F9&gt;=0,F9&lt;=IF('Plan'!$B$17="JPY",1000000000,10000000),ROUND(F9,IF('Plan'!$B$17="JPY",0,2))=F9)),FALSE))+--NOT(IFERROR(OR(G9="",AND(ISNUMBER(G9),G9&gt;=0,G9&lt;=10000,ROUND(G9,2)=G9)),FALSE))+--NOT(IFERROR(OR(C9="",AND(ISNUMBER(C9),C9&gt;=DATE(2000,1,1),C9&lt;=DATE(2100,12,31),INT(C9)=C9,OR('Plan'!$B$12="",C9&gt;='Plan'!$B$12),OR('Plan'!$B$14="",C9&lt;='Plan'!$B$14))),FALSE))</f>
        <v>0</v>
      </c>
    </row>
    <row r="10" spans="1:10" ht="90" customHeight="1">
      <c r="A10" s="1"/>
      <c r="B10" s="1"/>
      <c r="C10" s="5"/>
      <c r="D10" s="6"/>
      <c r="E10" s="6"/>
      <c r="F10" s="6"/>
      <c r="G10" s="6"/>
      <c r="H10" s="1"/>
      <c r="I10">
        <f>--(COUNTA(A10:H10)&gt;0)</f>
        <v>0</v>
      </c>
      <c r="J10">
        <f>--NOT(IFERROR(OR(D10="",AND(ISNUMBER(D10),D10&gt;=0,D10&lt;=IF('Plan'!$B$17="JPY",1000000000,10000000),ROUND(D10,IF('Plan'!$B$17="JPY",0,2))=D10)),FALSE))+--NOT(IFERROR(OR(E10="",AND(ISNUMBER(E10),E10&gt;=0,E10&lt;=IF('Plan'!$B$17="JPY",1000000000,10000000),ROUND(E10,IF('Plan'!$B$17="JPY",0,2))=E10)),FALSE))+--NOT(IFERROR(OR(F10="",AND(ISNUMBER(F10),F10&gt;=0,F10&lt;=IF('Plan'!$B$17="JPY",1000000000,10000000),ROUND(F10,IF('Plan'!$B$17="JPY",0,2))=F10)),FALSE))+--NOT(IFERROR(OR(G10="",AND(ISNUMBER(G10),G10&gt;=0,G10&lt;=10000,ROUND(G10,2)=G10)),FALSE))+--NOT(IFERROR(OR(C10="",AND(ISNUMBER(C10),C10&gt;=DATE(2000,1,1),C10&lt;=DATE(2100,12,31),INT(C10)=C10,OR('Plan'!$B$12="",C10&gt;='Plan'!$B$12),OR('Plan'!$B$14="",C10&lt;='Plan'!$B$14))),FALSE))</f>
        <v>0</v>
      </c>
    </row>
    <row r="11" spans="1:10" ht="90" customHeight="1">
      <c r="A11" s="1"/>
      <c r="B11" s="1"/>
      <c r="C11" s="5"/>
      <c r="D11" s="6"/>
      <c r="E11" s="6"/>
      <c r="F11" s="6"/>
      <c r="G11" s="6"/>
      <c r="H11" s="1"/>
      <c r="I11">
        <f>--(COUNTA(A11:H11)&gt;0)</f>
        <v>0</v>
      </c>
      <c r="J11">
        <f>--NOT(IFERROR(OR(D11="",AND(ISNUMBER(D11),D11&gt;=0,D11&lt;=IF('Plan'!$B$17="JPY",1000000000,10000000),ROUND(D11,IF('Plan'!$B$17="JPY",0,2))=D11)),FALSE))+--NOT(IFERROR(OR(E11="",AND(ISNUMBER(E11),E11&gt;=0,E11&lt;=IF('Plan'!$B$17="JPY",1000000000,10000000),ROUND(E11,IF('Plan'!$B$17="JPY",0,2))=E11)),FALSE))+--NOT(IFERROR(OR(F11="",AND(ISNUMBER(F11),F11&gt;=0,F11&lt;=IF('Plan'!$B$17="JPY",1000000000,10000000),ROUND(F11,IF('Plan'!$B$17="JPY",0,2))=F11)),FALSE))+--NOT(IFERROR(OR(G11="",AND(ISNUMBER(G11),G11&gt;=0,G11&lt;=10000,ROUND(G11,2)=G11)),FALSE))+--NOT(IFERROR(OR(C11="",AND(ISNUMBER(C11),C11&gt;=DATE(2000,1,1),C11&lt;=DATE(2100,12,31),INT(C11)=C11,OR('Plan'!$B$12="",C11&gt;='Plan'!$B$12),OR('Plan'!$B$14="",C11&lt;='Plan'!$B$14))),FALSE))</f>
        <v>0</v>
      </c>
    </row>
    <row r="12" spans="1:10" ht="90" customHeight="1">
      <c r="A12" s="1"/>
      <c r="B12" s="1"/>
      <c r="C12" s="5"/>
      <c r="D12" s="6"/>
      <c r="E12" s="6"/>
      <c r="F12" s="6"/>
      <c r="G12" s="6"/>
      <c r="H12" s="1"/>
      <c r="I12">
        <f>--(COUNTA(A12:H12)&gt;0)</f>
        <v>0</v>
      </c>
      <c r="J12">
        <f>--NOT(IFERROR(OR(D12="",AND(ISNUMBER(D12),D12&gt;=0,D12&lt;=IF('Plan'!$B$17="JPY",1000000000,10000000),ROUND(D12,IF('Plan'!$B$17="JPY",0,2))=D12)),FALSE))+--NOT(IFERROR(OR(E12="",AND(ISNUMBER(E12),E12&gt;=0,E12&lt;=IF('Plan'!$B$17="JPY",1000000000,10000000),ROUND(E12,IF('Plan'!$B$17="JPY",0,2))=E12)),FALSE))+--NOT(IFERROR(OR(F12="",AND(ISNUMBER(F12),F12&gt;=0,F12&lt;=IF('Plan'!$B$17="JPY",1000000000,10000000),ROUND(F12,IF('Plan'!$B$17="JPY",0,2))=F12)),FALSE))+--NOT(IFERROR(OR(G12="",AND(ISNUMBER(G12),G12&gt;=0,G12&lt;=10000,ROUND(G12,2)=G12)),FALSE))+--NOT(IFERROR(OR(C12="",AND(ISNUMBER(C12),C12&gt;=DATE(2000,1,1),C12&lt;=DATE(2100,12,31),INT(C12)=C12,OR('Plan'!$B$12="",C12&gt;='Plan'!$B$12),OR('Plan'!$B$14="",C12&lt;='Plan'!$B$14))),FALSE))</f>
        <v>0</v>
      </c>
    </row>
    <row r="13" spans="1:10" ht="90" customHeight="1">
      <c r="A13" s="1"/>
      <c r="B13" s="1"/>
      <c r="C13" s="5"/>
      <c r="D13" s="6"/>
      <c r="E13" s="6"/>
      <c r="F13" s="6"/>
      <c r="G13" s="6"/>
      <c r="H13" s="1"/>
      <c r="I13">
        <f>--(COUNTA(A13:H13)&gt;0)</f>
        <v>0</v>
      </c>
      <c r="J13">
        <f>--NOT(IFERROR(OR(D13="",AND(ISNUMBER(D13),D13&gt;=0,D13&lt;=IF('Plan'!$B$17="JPY",1000000000,10000000),ROUND(D13,IF('Plan'!$B$17="JPY",0,2))=D13)),FALSE))+--NOT(IFERROR(OR(E13="",AND(ISNUMBER(E13),E13&gt;=0,E13&lt;=IF('Plan'!$B$17="JPY",1000000000,10000000),ROUND(E13,IF('Plan'!$B$17="JPY",0,2))=E13)),FALSE))+--NOT(IFERROR(OR(F13="",AND(ISNUMBER(F13),F13&gt;=0,F13&lt;=IF('Plan'!$B$17="JPY",1000000000,10000000),ROUND(F13,IF('Plan'!$B$17="JPY",0,2))=F13)),FALSE))+--NOT(IFERROR(OR(G13="",AND(ISNUMBER(G13),G13&gt;=0,G13&lt;=10000,ROUND(G13,2)=G13)),FALSE))+--NOT(IFERROR(OR(C13="",AND(ISNUMBER(C13),C13&gt;=DATE(2000,1,1),C13&lt;=DATE(2100,12,31),INT(C13)=C13,OR('Plan'!$B$12="",C13&gt;='Plan'!$B$12),OR('Plan'!$B$14="",C13&lt;='Plan'!$B$14))),FALSE))</f>
        <v>0</v>
      </c>
    </row>
    <row r="14" spans="1:10" ht="90" customHeight="1">
      <c r="A14" s="1"/>
      <c r="B14" s="1"/>
      <c r="C14" s="5"/>
      <c r="D14" s="6"/>
      <c r="E14" s="6"/>
      <c r="F14" s="6"/>
      <c r="G14" s="6"/>
      <c r="H14" s="1"/>
      <c r="I14">
        <f>--(COUNTA(A14:H14)&gt;0)</f>
        <v>0</v>
      </c>
      <c r="J14">
        <f>--NOT(IFERROR(OR(D14="",AND(ISNUMBER(D14),D14&gt;=0,D14&lt;=IF('Plan'!$B$17="JPY",1000000000,10000000),ROUND(D14,IF('Plan'!$B$17="JPY",0,2))=D14)),FALSE))+--NOT(IFERROR(OR(E14="",AND(ISNUMBER(E14),E14&gt;=0,E14&lt;=IF('Plan'!$B$17="JPY",1000000000,10000000),ROUND(E14,IF('Plan'!$B$17="JPY",0,2))=E14)),FALSE))+--NOT(IFERROR(OR(F14="",AND(ISNUMBER(F14),F14&gt;=0,F14&lt;=IF('Plan'!$B$17="JPY",1000000000,10000000),ROUND(F14,IF('Plan'!$B$17="JPY",0,2))=F14)),FALSE))+--NOT(IFERROR(OR(G14="",AND(ISNUMBER(G14),G14&gt;=0,G14&lt;=10000,ROUND(G14,2)=G14)),FALSE))+--NOT(IFERROR(OR(C14="",AND(ISNUMBER(C14),C14&gt;=DATE(2000,1,1),C14&lt;=DATE(2100,12,31),INT(C14)=C14,OR('Plan'!$B$12="",C14&gt;='Plan'!$B$12),OR('Plan'!$B$14="",C14&lt;='Plan'!$B$14))),FALSE))</f>
        <v>0</v>
      </c>
    </row>
    <row r="15" spans="1:10" ht="90" customHeight="1">
      <c r="A15" s="1"/>
      <c r="B15" s="1"/>
      <c r="C15" s="5"/>
      <c r="D15" s="6"/>
      <c r="E15" s="6"/>
      <c r="F15" s="6"/>
      <c r="G15" s="6"/>
      <c r="H15" s="1"/>
      <c r="I15">
        <f>--(COUNTA(A15:H15)&gt;0)</f>
        <v>0</v>
      </c>
      <c r="J15">
        <f>--NOT(IFERROR(OR(D15="",AND(ISNUMBER(D15),D15&gt;=0,D15&lt;=IF('Plan'!$B$17="JPY",1000000000,10000000),ROUND(D15,IF('Plan'!$B$17="JPY",0,2))=D15)),FALSE))+--NOT(IFERROR(OR(E15="",AND(ISNUMBER(E15),E15&gt;=0,E15&lt;=IF('Plan'!$B$17="JPY",1000000000,10000000),ROUND(E15,IF('Plan'!$B$17="JPY",0,2))=E15)),FALSE))+--NOT(IFERROR(OR(F15="",AND(ISNUMBER(F15),F15&gt;=0,F15&lt;=IF('Plan'!$B$17="JPY",1000000000,10000000),ROUND(F15,IF('Plan'!$B$17="JPY",0,2))=F15)),FALSE))+--NOT(IFERROR(OR(G15="",AND(ISNUMBER(G15),G15&gt;=0,G15&lt;=10000,ROUND(G15,2)=G15)),FALSE))+--NOT(IFERROR(OR(C15="",AND(ISNUMBER(C15),C15&gt;=DATE(2000,1,1),C15&lt;=DATE(2100,12,31),INT(C15)=C15,OR('Plan'!$B$12="",C15&gt;='Plan'!$B$12),OR('Plan'!$B$14="",C15&lt;='Plan'!$B$14))),FALSE))</f>
        <v>0</v>
      </c>
    </row>
    <row r="16" spans="1:10" ht="90" customHeight="1">
      <c r="A16" s="1"/>
      <c r="B16" s="1"/>
      <c r="C16" s="5"/>
      <c r="D16" s="6"/>
      <c r="E16" s="6"/>
      <c r="F16" s="6"/>
      <c r="G16" s="6"/>
      <c r="H16" s="1"/>
      <c r="I16">
        <f>--(COUNTA(A16:H16)&gt;0)</f>
        <v>0</v>
      </c>
      <c r="J16">
        <f>--NOT(IFERROR(OR(D16="",AND(ISNUMBER(D16),D16&gt;=0,D16&lt;=IF('Plan'!$B$17="JPY",1000000000,10000000),ROUND(D16,IF('Plan'!$B$17="JPY",0,2))=D16)),FALSE))+--NOT(IFERROR(OR(E16="",AND(ISNUMBER(E16),E16&gt;=0,E16&lt;=IF('Plan'!$B$17="JPY",1000000000,10000000),ROUND(E16,IF('Plan'!$B$17="JPY",0,2))=E16)),FALSE))+--NOT(IFERROR(OR(F16="",AND(ISNUMBER(F16),F16&gt;=0,F16&lt;=IF('Plan'!$B$17="JPY",1000000000,10000000),ROUND(F16,IF('Plan'!$B$17="JPY",0,2))=F16)),FALSE))+--NOT(IFERROR(OR(G16="",AND(ISNUMBER(G16),G16&gt;=0,G16&lt;=10000,ROUND(G16,2)=G16)),FALSE))+--NOT(IFERROR(OR(C16="",AND(ISNUMBER(C16),C16&gt;=DATE(2000,1,1),C16&lt;=DATE(2100,12,31),INT(C16)=C16,OR('Plan'!$B$12="",C16&gt;='Plan'!$B$12),OR('Plan'!$B$14="",C16&lt;='Plan'!$B$14))),FALSE))</f>
        <v>0</v>
      </c>
    </row>
    <row r="17" spans="1:10" ht="90" customHeight="1">
      <c r="A17" s="1"/>
      <c r="B17" s="1"/>
      <c r="C17" s="5"/>
      <c r="D17" s="6"/>
      <c r="E17" s="6"/>
      <c r="F17" s="6"/>
      <c r="G17" s="6"/>
      <c r="H17" s="1"/>
      <c r="I17">
        <f>--(COUNTA(A17:H17)&gt;0)</f>
        <v>0</v>
      </c>
      <c r="J17">
        <f>--NOT(IFERROR(OR(D17="",AND(ISNUMBER(D17),D17&gt;=0,D17&lt;=IF('Plan'!$B$17="JPY",1000000000,10000000),ROUND(D17,IF('Plan'!$B$17="JPY",0,2))=D17)),FALSE))+--NOT(IFERROR(OR(E17="",AND(ISNUMBER(E17),E17&gt;=0,E17&lt;=IF('Plan'!$B$17="JPY",1000000000,10000000),ROUND(E17,IF('Plan'!$B$17="JPY",0,2))=E17)),FALSE))+--NOT(IFERROR(OR(F17="",AND(ISNUMBER(F17),F17&gt;=0,F17&lt;=IF('Plan'!$B$17="JPY",1000000000,10000000),ROUND(F17,IF('Plan'!$B$17="JPY",0,2))=F17)),FALSE))+--NOT(IFERROR(OR(G17="",AND(ISNUMBER(G17),G17&gt;=0,G17&lt;=10000,ROUND(G17,2)=G17)),FALSE))+--NOT(IFERROR(OR(C17="",AND(ISNUMBER(C17),C17&gt;=DATE(2000,1,1),C17&lt;=DATE(2100,12,31),INT(C17)=C17,OR('Plan'!$B$12="",C17&gt;='Plan'!$B$12),OR('Plan'!$B$14="",C17&lt;='Plan'!$B$14))),FALSE))</f>
        <v>0</v>
      </c>
    </row>
    <row r="20" spans="1:10" ht="38.25" customHeight="1">
      <c r="A20" s="2" t="s">
        <v>46</v>
      </c>
      <c r="B20" s="2"/>
      <c r="C20" s="2"/>
      <c r="D20" s="2"/>
      <c r="E20" s="2"/>
      <c r="F20" s="2"/>
      <c r="G20" s="2"/>
      <c r="H20" s="2"/>
      <c r="J20">
        <f>IFERROR(SUM(J6:J17)+--NOT(IFERROR(OR('Plan'!$B$18="",AND(ISNUMBER('Plan'!$B$18),'Plan'!$B$18&gt;=0,'Plan'!$B$18&lt;=IF('Plan'!$B$17="JPY",1000000000,10000000),ROUND('Plan'!$B$18,IF('Plan'!$B$17="JPY",0,2))='Plan'!$B$18)),FALSE))+--NOT(OR('Plan'!$B$17="USD",'Plan'!$B$17="EUR",'Plan'!$B$17="GBP",'Plan'!$B$17="TRY",'Plan'!$B$17="JPY"))+--NOT(IFERROR(OR('Plan'!$B$12="",AND(ISNUMBER('Plan'!$B$12),'Plan'!$B$12&gt;=DATE(2000,1,1),'Plan'!$B$12&lt;=DATE(2100,12,31),INT('Plan'!$B$12)='Plan'!$B$12)),FALSE))+--NOT(IFERROR(OR('Plan'!$B$13="",AND(ISNUMBER('Plan'!$B$13),'Plan'!$B$13&gt;=DATE(2000,1,1),'Plan'!$B$13&lt;=DATE(2100,12,31),INT('Plan'!$B$13)='Plan'!$B$13)),FALSE))+--NOT(IFERROR(OR('Plan'!$B$14="",AND(ISNUMBER('Plan'!$B$14),'Plan'!$B$14&gt;=DATE(2000,1,1),'Plan'!$B$14&lt;=DATE(2100,12,31),INT('Plan'!$B$14)='Plan'!$B$14)),FALSE))+--AND('Plan'!$B$12&lt;&gt;"",'Plan'!$B$13&lt;&gt;"",'Plan'!$B$12&gt;'Plan'!$B$13)+--AND('Plan'!$B$13&lt;&gt;"",'Plan'!$B$14&lt;&gt;"",'Plan'!$B$13&gt;'Plan'!$B$14)+--AND('Plan'!$B$12&lt;&gt;"",'Plan'!$B$14&lt;&gt;"",'Plan'!$B$12&gt;'Plan'!$B$14),1)</f>
        <v>0</v>
      </c>
    </row>
    <row r="22" spans="1:10">
      <c r="A22" s="1" t="s">
        <v>24</v>
      </c>
      <c r="B22" s="1" t="str">
        <f>'Plan'!$B$17</f>
        <v>USD</v>
      </c>
      <c r="D22" s="4" t="s">
        <v>29</v>
      </c>
      <c r="E22" s="4" t="s">
        <v>30</v>
      </c>
      <c r="F22" s="4" t="s">
        <v>31</v>
      </c>
      <c r="G22" s="4" t="s">
        <v>32</v>
      </c>
    </row>
    <row r="23" spans="1:10">
      <c r="A23" s="1" t="s">
        <v>47</v>
      </c>
      <c r="B23" s="1"/>
      <c r="C23" s="1"/>
      <c r="D23" s="6">
        <f>IF($J$20&gt;0,"",ROUND(SUM(D6:D17),IF('Plan'!$B$17="JPY",0,2)))</f>
        <v>320</v>
      </c>
      <c r="E23" s="6">
        <f>IF($J$20&gt;0,"",ROUND(SUM(E6:E17),IF('Plan'!$B$17="JPY",0,2)))</f>
        <v>0</v>
      </c>
      <c r="F23" s="6">
        <f>IF($J$20&gt;0,"",ROUND(SUM(F6:F17),IF('Plan'!$B$17="JPY",0,2)))</f>
        <v>0</v>
      </c>
      <c r="G23" s="6">
        <f>IF($J$20&gt;0,"",ROUND(SUM(G6:G17),2))</f>
        <v>15</v>
      </c>
    </row>
    <row r="24" spans="1:10">
      <c r="A24" s="1" t="s">
        <v>48</v>
      </c>
      <c r="B24" s="1"/>
      <c r="C24" s="1"/>
      <c r="D24" s="6">
        <f>SUM(I6:I17)-COUNT(D6:D17)</f>
        <v>0</v>
      </c>
      <c r="E24" s="6">
        <f>SUM(I6:I17)-COUNT(E6:E17)</f>
        <v>4</v>
      </c>
      <c r="F24" s="6">
        <f>SUM(I6:I17)-COUNT(F6:F17)</f>
        <v>4</v>
      </c>
      <c r="G24" s="6">
        <f>SUM(I6:I17)-COUNT(G6:G17)</f>
        <v>0</v>
      </c>
    </row>
    <row r="25" spans="1:10">
      <c r="A25" s="1" t="s">
        <v>49</v>
      </c>
      <c r="B25" s="1"/>
      <c r="C25" s="1"/>
      <c r="D25" s="6">
        <f>IF(OR($J$20&gt;0,'Plan'!$B$18="",D24&gt;0,SUM(I6:I17)=0),"",ROUND('Plan'!$B$18-D23,IF('Plan'!$B$17="JPY",0,2)))</f>
        <v>80</v>
      </c>
    </row>
    <row r="26" spans="1:10" ht="68.25" customHeight="1">
      <c r="A26" s="3">
        <f>IF($J$20&gt;0,"Bu alanları kontrol edin",IF(AND(ISNUMBER(D25),D25&lt;0),"Tüm tahmini maliyetler harcama sınırını aşıyor. Taahhütte bulunmadan önce kapsamı değiştirin veya bütçeyi yeniden onaylatın.",""))</f>
        <v/>
      </c>
      <c r="B26" s="3"/>
      <c r="C26" s="3"/>
      <c r="D26" s="3"/>
      <c r="E26" s="3"/>
      <c r="F26" s="3"/>
      <c r="G26" s="3"/>
      <c r="H26" s="3"/>
    </row>
    <row r="27" spans="1:10" ht="38.25" customHeight="1">
      <c r="A27" s="3" t="s">
        <v>50</v>
      </c>
      <c r="B27" s="3"/>
      <c r="C27" s="3"/>
      <c r="D27" s="3"/>
      <c r="E27" s="3"/>
      <c r="F27" s="3"/>
      <c r="G27" s="3"/>
      <c r="H27" s="3"/>
    </row>
    <row r="28" spans="1:10" ht="27.75" customHeight="1">
      <c r="A28" s="3"/>
      <c r="B28" s="3"/>
      <c r="C28" s="3"/>
      <c r="D28" s="3"/>
      <c r="E28" s="3"/>
      <c r="F28" s="3"/>
      <c r="G28" s="3"/>
      <c r="H28" s="3"/>
    </row>
    <row r="30" spans="1:10" ht="38.25" customHeight="1">
      <c r="A30" s="3" t="s">
        <v>51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AND(C6&lt;&gt;"",OR(AND('Plan'!$B$12&lt;&gt;"",C6&lt;'Plan'!$B$12),AND('Plan'!$B$14&lt;&gt;"",C6&gt;'Plan'!$B$14)))</formula>
    </cfRule>
  </conditionalFormatting>
  <conditionalFormatting sqref="D6:D17">
    <cfRule type="expression" dxfId="0" priority="2">
      <formula>NOT(IFERROR(OR(D6="",AND(ISNUMBER(D6),D6&gt;=0,D6&lt;=IF('Plan'!$B$17="JPY",1000000000,10000000),ROUND(D6,IF('Plan'!$B$17="JPY",0,2))=D6)),FALSE))</formula>
    </cfRule>
    <cfRule type="expression" dxfId="1" priority="3">
      <formula>'Plan'!$B$17="JPY"</formula>
    </cfRule>
  </conditionalFormatting>
  <conditionalFormatting sqref="E6:E17">
    <cfRule type="expression" dxfId="0" priority="4">
      <formula>NOT(IFERROR(OR(E6="",AND(ISNUMBER(E6),E6&gt;=0,E6&lt;=IF('Plan'!$B$17="JPY",1000000000,10000000),ROUND(E6,IF('Plan'!$B$17="JPY",0,2))=E6)),FALSE))</formula>
    </cfRule>
    <cfRule type="expression" dxfId="1" priority="5">
      <formula>'Plan'!$B$17="JPY"</formula>
    </cfRule>
  </conditionalFormatting>
  <conditionalFormatting sqref="F6:F17">
    <cfRule type="expression" dxfId="0" priority="6">
      <formula>NOT(IFERROR(OR(F6="",AND(ISNUMBER(F6),F6&gt;=0,F6&lt;=IF('Plan'!$B$17="JPY",1000000000,10000000),ROUND(F6,IF('Plan'!$B$17="JPY",0,2))=F6)),FALSE))</formula>
    </cfRule>
    <cfRule type="expression" dxfId="1" priority="7">
      <formula>'Plan'!$B$17="JPY"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Belirtilen sınırlar içinde negatif olmayan tutarlar kullanın. JPY tam sayıdır; binlik ayırıcı kullanmayın." sqref="D6:D17">
      <formula1>IFERROR(OR(D6="",AND(ISNUMBER(D6),D6&gt;=0,D6&lt;=IF('Plan'!$B$17="JPY",1000000000,10000000),ROUND(D6,IF('Plan'!$B$17="JPY",0,2))=D6)),FALSE)</formula1>
    </dataValidation>
    <dataValidation type="custom" allowBlank="1" showInputMessage="1" showErrorMessage="1" error="Belirtilen sınırlar içinde negatif olmayan tutarlar kullanın. JPY tam sayıdır; binlik ayırıcı kullanmayın." sqref="E6:E17">
      <formula1>IFERROR(OR(E6="",AND(ISNUMBER(E6),E6&gt;=0,E6&lt;=IF('Plan'!$B$17="JPY",1000000000,10000000),ROUND(E6,IF('Plan'!$B$17="JPY",0,2))=E6)),FALSE)</formula1>
    </dataValidation>
    <dataValidation type="custom" allowBlank="1" showInputMessage="1" showErrorMessage="1" error="Belirtilen sınırlar içinde negatif olmayan tutarlar kullanın. JPY tam sayıdır; binlik ayırıcı kullanmayın." sqref="F6:F17">
      <formula1>IFERROR(OR(F6="",AND(ISNUMBER(F6),F6&gt;=0,F6&lt;=IF('Plan'!$B$17="JPY",1000000000,10000000),ROUND(F6,IF('Plan'!$B$17="JPY",0,2))=F6)),FALSE)</formula1>
    </dataValidation>
    <dataValidation type="custom" allowBlank="1" showInputMessage="1" showErrorMessage="1" error="Belirtilen sınırlar içinde negatif olmayan tutarlar kullanın. JPY tam sayıdır; binlik ayırıcı kullanmayın."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52</v>
      </c>
      <c r="B5" s="1" t="s">
        <v>53</v>
      </c>
      <c r="C5" s="1" t="s">
        <v>54</v>
      </c>
      <c r="D5" s="1" t="s">
        <v>55</v>
      </c>
      <c r="E5" s="1" t="s">
        <v>56</v>
      </c>
      <c r="F5" s="5" t="s">
        <v>57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Plan</vt:lpstr>
      <vt:lpstr>Bütçe</vt:lpstr>
      <vt:lpstr>Değerlendirme</vt:lpstr>
      <vt:lpstr>Bütçe!Print_Area</vt:lpstr>
      <vt:lpstr>Değerlendirme!Print_Area</vt:lpstr>
      <vt:lpstr>Plan!Print_Area</vt:lpstr>
      <vt:lpstr>Bütçe!Print_Titles</vt:lpstr>
      <vt:lpstr>Değerlendirme!Print_Titles</vt:lpstr>
      <vt:lpstr>Plan!Print_Titles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Gözden geçirilebilir bir kampanya hazırlayın</dc:title>
  <dc:subject>Plan taslağı — onay veya gözlemlenmiş sonuç değildir</dc:subject>
  <dc:creator>Editorial planning</dc:creator>
  <dc:description>Kurmaca örnek: proje, tarihler, işler ve USD bütçeleri uydurulmuştur. Piyasa fiyatı, yayıncı teklifi veya elde edilmiş sonuç değildir. Düzenlenen örnekler temizlenene kadar bu etiketi korur.</dc:description>
  <cp:lastModifiedBy>Editorial planning</cp:lastModifiedBy>
  <dcterms:created xsi:type="dcterms:W3CDTF">2026-10-26T00:00:00Z</dcterms:created>
  <dcterms:modified xsi:type="dcterms:W3CDTF">2026-10-26T00:00:00Z</dcterms:modified>
</cp:coreProperties>
</file>