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o" sheetId="1" r:id="rId1"/>
    <sheet name="Orçamento" sheetId="2" r:id="rId2"/>
    <sheet name="Avaliação" sheetId="3" r:id="rId3"/>
  </sheets>
  <definedNames>
    <definedName name="_xlnm.Print_Area" localSheetId="2">Avaliação!$A$1:$F$17</definedName>
    <definedName name="_xlnm.Print_Area" localSheetId="1">Orçamento!$A$1:$H$31</definedName>
    <definedName name="_xlnm.Print_Area" localSheetId="0">Plano!$A$1:$B$18</definedName>
    <definedName name="_xlnm.Print_Titles" localSheetId="2">Avaliação!$1:$5</definedName>
    <definedName name="_xlnm.Print_Titles" localSheetId="1">Orçamento!$1:$5</definedName>
    <definedName name="_xlnm.Print_Titles" localSheetId="0">Plano!$1:$5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<sst xmlns="http://schemas.openxmlformats.org/spreadsheetml/2006/main" count="70" uniqueCount="58">
  <si>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Prepare uma campanha que possa avaliar</t>
  </si>
  <si>
    <t>Exemplo fictício: projeto, datas, tarefas e valores em USD inventados. Não são preços de mercado, ofertas de editores nem resultados alcançados. A identificação permanece após edições até limpar o rascunho.</t>
  </si>
  <si>
    <t>Preencha Plano e depois Orçamento. Um custo vazio é desconhecido; zero é um zero registrado. Dinheiro e horas são separados. O resumo conta valores ausentes e subtotais conhecidos das 12 linhas. Use uma única moeda e digite os valores novamente se a alterar. Use Avaliação apenas para observações realizadas.</t>
  </si>
  <si>
    <t>Objetivo e seleção</t>
  </si>
  <si>
    <t>Rascunho de planejamento — não é aprovação nem resultados observados</t>
  </si>
  <si>
    <t>Nome da campanha</t>
  </si>
  <si>
    <t>Checklist de freios de bicicleta — piloto</t>
  </si>
  <si>
    <t>Benefício para o leitor e objetivo</t>
  </si>
  <si>
    <t>Criar uma checklist útil para inspecionar freios e verificar se um pequeno grupo pertinente de editores de ciclismo a considera útil. Não se presume uma meta de links, tráfego ou posições.</t>
  </si>
  <si>
    <t>URL de destino própria</t>
  </si>
  <si>
    <t>https://example.com/guides/brake-check</t>
  </si>
  <si>
    <t>Público e contexto</t>
  </si>
  <si>
    <t>Pessoas que verificam uma bicicleta urbana antes de sair e editores de recursos práticos sobre ciclismo.</t>
  </si>
  <si>
    <t>Critérios de seleção e exclusões</t>
  </si>
  <si>
    <t>Editor identificável, seção pertinente de manutenção e necessidade real do leitor. Excluir diretórios sem relação, referências pagas não declaradas e promessas de posições garantidas.</t>
  </si>
  <si>
    <t>Pessoa responsável</t>
  </si>
  <si>
    <t>Editor fictício do projeto</t>
  </si>
  <si>
    <t>Início previsto</t>
  </si>
  <si>
    <t>Avaliação prevista</t>
  </si>
  <si>
    <t>Fim previsto</t>
  </si>
  <si>
    <t>Dados iniciais e método de evidência</t>
  </si>
  <si>
    <t>Antes do contato, registrar a preparação da página e os dados iniciais de referência disponíveis. Na avaliação, comparar separadamente respostas reais, páginas publicadas e visitas medidas; deixar em branco os dados indisponíveis.</t>
  </si>
  <si>
    <t>Pausar ou alterar quando…</t>
  </si>
  <si>
    <t>Pausar se a checklist estiver incompleta, a página proposta for irrelevante ou o gasto previsto superar 400 USD. Alterar o escopo antes de autorizar custos extras.</t>
  </si>
  <si>
    <t>Moeda</t>
  </si>
  <si>
    <t>USD</t>
  </si>
  <si>
    <t>Limite de gastos</t>
  </si>
  <si>
    <t>Trabalho a entregar</t>
  </si>
  <si>
    <t>Prazo previsto</t>
  </si>
  <si>
    <t>Custo estimado</t>
  </si>
  <si>
    <t>Custo comprometido</t>
  </si>
  <si>
    <t>Gasto real</t>
  </si>
  <si>
    <t>Horas estimadas</t>
  </si>
  <si>
    <t>Base da estimativa / notas de evidência</t>
  </si>
  <si>
    <t>Inspecionar e editar a página de destino</t>
  </si>
  <si>
    <t>Editor fictício</t>
  </si>
  <si>
    <t>Verba inventada de 80 USD; as 3 horas estimam esforço, não um custo adicional.</t>
  </si>
  <si>
    <t>Criar e conferir as ilustrações</t>
  </si>
  <si>
    <t>Designer fictício</t>
  </si>
  <si>
    <t>Verba inventada de 160 USD; verificar instruções e acessibilidade antes dos contatos.</t>
  </si>
  <si>
    <t>Pesquisar uma pequena lista de editores pertinentes</t>
  </si>
  <si>
    <t>Pesquisador fictício</t>
  </si>
  <si>
    <t>Verba inventada de 40 USD; pesquisa manual de adequação, sem lista de contatos comprada.</t>
  </si>
  <si>
    <t>Revisar respostas e evidências de entrega</t>
  </si>
  <si>
    <t>Revisor fictício</t>
  </si>
  <si>
    <t>Verba inventada de 40 USD. Nenhuma publicação paga incluída; qualquer patrocínio exige condições e revisão próprias.</t>
  </si>
  <si>
    <t>Resumo do orçamento</t>
  </si>
  <si>
    <t>Subtotal conhecido</t>
  </si>
  <si>
    <t>Valores não registrados</t>
  </si>
  <si>
    <t>Orçamento previsto não alocado</t>
  </si>
  <si>
    <t>Todos os valores usam a moeda selecionada. Trocar a moeda não converte os números. Use 0.50 ou 0,50 sem separadores de milhar; JPY aceita unidades inteiras. As horas ficam separadas e não são somadas ao dinheiro.</t>
  </si>
  <si>
    <t>Um rascunho válido não é uma campanha completa ou aprovada. Custos desconhecidos continuam desconhecidos. As datas são previstas; registre evidências e decisões reais separadamente. O custo total não prevê links, visitas ou posições.</t>
  </si>
  <si>
    <t>Data da observação</t>
  </si>
  <si>
    <t>Referência da evidência</t>
  </si>
  <si>
    <t>Resultado observado</t>
  </si>
  <si>
    <t>Decisão e motivo</t>
  </si>
  <si>
    <t>Revisor</t>
  </si>
  <si>
    <t>Próxima data de avaliação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</si>
</sst>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Trabalho a entregar"/>
    <tableColumn id="2" name="Pessoa responsável"/>
    <tableColumn id="3" name="Prazo previsto"/>
    <tableColumn id="4" name="Custo estimado"/>
    <tableColumn id="5" name="Custo comprometido"/>
    <tableColumn id="6" name="Gasto real"/>
    <tableColumn id="7" name="Horas estimadas"/>
    <tableColumn id="8" name="Base da estimativa / notas de evidênci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Data da observação"/>
    <tableColumn id="2" name="Referência da evidência"/>
    <tableColumn id="3" name="Resultado observado"/>
    <tableColumn id="4" name="Decisão e motivo"/>
    <tableColumn id="5" name="Revisor"/>
    <tableColumn id="6" name="Próxima data de avali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8</v>
      </c>
    </row>
    <row r="8" spans="1:2" ht="33.75" customHeight="1">
      <c r="A8" s="1" t="s">
        <v>9</v>
      </c>
      <c r="B8" s="1" t="s">
        <v>10</v>
      </c>
    </row>
    <row r="9" spans="1:2" ht="87.75" customHeight="1">
      <c r="A9" s="1" t="s">
        <v>11</v>
      </c>
      <c r="B9" s="1" t="s">
        <v>12</v>
      </c>
    </row>
    <row r="10" spans="1:2" ht="87.75" customHeight="1">
      <c r="A10" s="1" t="s">
        <v>13</v>
      </c>
      <c r="B10" s="1" t="s">
        <v>14</v>
      </c>
    </row>
    <row r="11" spans="1:2" ht="33.75" customHeight="1">
      <c r="A11" s="1" t="s">
        <v>15</v>
      </c>
      <c r="B11" s="1" t="s">
        <v>16</v>
      </c>
    </row>
    <row r="12" spans="1:2" ht="33.75" customHeight="1">
      <c r="A12" s="1" t="s">
        <v>17</v>
      </c>
      <c r="B12" s="5">
        <v>47574</v>
      </c>
    </row>
    <row r="13" spans="1:2" ht="33.75" customHeight="1">
      <c r="A13" s="1" t="s">
        <v>18</v>
      </c>
      <c r="B13" s="5">
        <v>47588</v>
      </c>
    </row>
    <row r="14" spans="1:2" ht="33.75" customHeight="1">
      <c r="A14" s="1" t="s">
        <v>19</v>
      </c>
      <c r="B14" s="5">
        <v>47603</v>
      </c>
    </row>
    <row r="15" spans="1:2" ht="87.75" customHeight="1">
      <c r="A15" s="1" t="s">
        <v>20</v>
      </c>
      <c r="B15" s="1" t="s">
        <v>21</v>
      </c>
    </row>
    <row r="16" spans="1:2" ht="87.75" customHeight="1">
      <c r="A16" s="1" t="s">
        <v>22</v>
      </c>
      <c r="B16" s="1" t="s">
        <v>23</v>
      </c>
    </row>
    <row r="17" spans="1:2" ht="33.75" customHeight="1">
      <c r="A17" s="1" t="s">
        <v>24</v>
      </c>
      <c r="B17" s="1" t="s">
        <v>25</v>
      </c>
    </row>
    <row r="18" spans="1:2" ht="33.75" customHeight="1">
      <c r="A18" s="1" t="s">
        <v>26</v>
      </c>
      <c r="B18" s="6">
        <v>400</v>
      </c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Informe uma data real entre 2000 e 2100." sqref="B12">
      <formula1>36526</formula1>
      <formula2>73415</formula2>
    </dataValidation>
    <dataValidation type="date" allowBlank="1" showInputMessage="1" showErrorMessage="1" error="Informe uma data real entre 2000 e 2100." sqref="B13">
      <formula1>36526</formula1>
      <formula2>73415</formula2>
    </dataValidation>
    <dataValidation type="date" allowBlank="1" showInputMessage="1" showErrorMessage="1" error="Informe uma data real entre 2000 e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e valores decimais não negativos dentro dos limites. JPY exige inteiros, sem separadores de milhar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27</v>
      </c>
      <c r="B5" s="1" t="s">
        <v>15</v>
      </c>
      <c r="C5" s="5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" t="s">
        <v>33</v>
      </c>
    </row>
    <row r="6" spans="1:10" ht="90" customHeight="1">
      <c r="A6" s="1" t="s">
        <v>34</v>
      </c>
      <c r="B6" s="1" t="s">
        <v>35</v>
      </c>
      <c r="C6" s="5">
        <v>47576</v>
      </c>
      <c r="D6" s="6">
        <v>80</v>
      </c>
      <c r="E6" s="6"/>
      <c r="F6" s="6"/>
      <c r="G6" s="6">
        <v>3</v>
      </c>
      <c r="H6" s="1" t="s">
        <v>36</v>
      </c>
      <c r="I6">
        <f>--(COUNTA(A6:H6)&gt;0)</f>
        <v>1</v>
      </c>
      <c r="J6">
        <f>--NOT(IFERROR(OR(D6="",AND(ISNUMBER(D6),D6&gt;=0,D6&lt;=IF('Plano'!$B$17="JPY",1000000000,10000000),ROUND(D6,IF('Plano'!$B$17="JPY",0,2))=D6)),FALSE))+--NOT(IFERROR(OR(E6="",AND(ISNUMBER(E6),E6&gt;=0,E6&lt;=IF('Plano'!$B$17="JPY",1000000000,10000000),ROUND(E6,IF('Plano'!$B$17="JPY",0,2))=E6)),FALSE))+--NOT(IFERROR(OR(F6="",AND(ISNUMBER(F6),F6&gt;=0,F6&lt;=IF('Plano'!$B$17="JPY",1000000000,10000000),ROUND(F6,IF('Plano'!$B$17="JPY",0,2))=F6)),FALSE))+--NOT(IFERROR(OR(G6="",AND(ISNUMBER(G6),G6&gt;=0,G6&lt;=10000,ROUND(G6,2)=G6)),FALSE))+--NOT(IFERROR(OR(C6="",AND(ISNUMBER(C6),C6&gt;=DATE(2000,1,1),C6&lt;=DATE(2100,12,31),INT(C6)=C6,OR('Plano'!$B$12="",C6&gt;='Plano'!$B$12),OR('Plano'!$B$14="",C6&lt;='Plano'!$B$14))),FALSE))</f>
        <v>0</v>
      </c>
    </row>
    <row r="7" spans="1:10" ht="90" customHeight="1">
      <c r="A7" s="1" t="s">
        <v>37</v>
      </c>
      <c r="B7" s="1" t="s">
        <v>38</v>
      </c>
      <c r="C7" s="5">
        <v>47581</v>
      </c>
      <c r="D7" s="6">
        <v>160</v>
      </c>
      <c r="E7" s="6"/>
      <c r="F7" s="6"/>
      <c r="G7" s="6">
        <v>6</v>
      </c>
      <c r="H7" s="1" t="s">
        <v>39</v>
      </c>
      <c r="I7">
        <f>--(COUNTA(A7:H7)&gt;0)</f>
        <v>1</v>
      </c>
      <c r="J7">
        <f>--NOT(IFERROR(OR(D7="",AND(ISNUMBER(D7),D7&gt;=0,D7&lt;=IF('Plano'!$B$17="JPY",1000000000,10000000),ROUND(D7,IF('Plano'!$B$17="JPY",0,2))=D7)),FALSE))+--NOT(IFERROR(OR(E7="",AND(ISNUMBER(E7),E7&gt;=0,E7&lt;=IF('Plano'!$B$17="JPY",1000000000,10000000),ROUND(E7,IF('Plano'!$B$17="JPY",0,2))=E7)),FALSE))+--NOT(IFERROR(OR(F7="",AND(ISNUMBER(F7),F7&gt;=0,F7&lt;=IF('Plano'!$B$17="JPY",1000000000,10000000),ROUND(F7,IF('Plano'!$B$17="JPY",0,2))=F7)),FALSE))+--NOT(IFERROR(OR(G7="",AND(ISNUMBER(G7),G7&gt;=0,G7&lt;=10000,ROUND(G7,2)=G7)),FALSE))+--NOT(IFERROR(OR(C7="",AND(ISNUMBER(C7),C7&gt;=DATE(2000,1,1),C7&lt;=DATE(2100,12,31),INT(C7)=C7,OR('Plano'!$B$12="",C7&gt;='Plano'!$B$12),OR('Plano'!$B$14="",C7&lt;='Plano'!$B$14))),FALSE))</f>
        <v>0</v>
      </c>
    </row>
    <row r="8" spans="1:10" ht="90" customHeight="1">
      <c r="A8" s="1" t="s">
        <v>40</v>
      </c>
      <c r="B8" s="1" t="s">
        <v>41</v>
      </c>
      <c r="C8" s="5">
        <v>47585</v>
      </c>
      <c r="D8" s="6">
        <v>40</v>
      </c>
      <c r="E8" s="6"/>
      <c r="F8" s="6"/>
      <c r="G8" s="6">
        <v>4</v>
      </c>
      <c r="H8" s="1" t="s">
        <v>42</v>
      </c>
      <c r="I8">
        <f>--(COUNTA(A8:H8)&gt;0)</f>
        <v>1</v>
      </c>
      <c r="J8">
        <f>--NOT(IFERROR(OR(D8="",AND(ISNUMBER(D8),D8&gt;=0,D8&lt;=IF('Plano'!$B$17="JPY",1000000000,10000000),ROUND(D8,IF('Plano'!$B$17="JPY",0,2))=D8)),FALSE))+--NOT(IFERROR(OR(E8="",AND(ISNUMBER(E8),E8&gt;=0,E8&lt;=IF('Plano'!$B$17="JPY",1000000000,10000000),ROUND(E8,IF('Plano'!$B$17="JPY",0,2))=E8)),FALSE))+--NOT(IFERROR(OR(F8="",AND(ISNUMBER(F8),F8&gt;=0,F8&lt;=IF('Plano'!$B$17="JPY",1000000000,10000000),ROUND(F8,IF('Plano'!$B$17="JPY",0,2))=F8)),FALSE))+--NOT(IFERROR(OR(G8="",AND(ISNUMBER(G8),G8&gt;=0,G8&lt;=10000,ROUND(G8,2)=G8)),FALSE))+--NOT(IFERROR(OR(C8="",AND(ISNUMBER(C8),C8&gt;=DATE(2000,1,1),C8&lt;=DATE(2100,12,31),INT(C8)=C8,OR('Plano'!$B$12="",C8&gt;='Plano'!$B$12),OR('Plano'!$B$14="",C8&lt;='Plano'!$B$14))),FALSE))</f>
        <v>0</v>
      </c>
    </row>
    <row r="9" spans="1:10" ht="90" customHeight="1">
      <c r="A9" s="1" t="s">
        <v>43</v>
      </c>
      <c r="B9" s="1" t="s">
        <v>44</v>
      </c>
      <c r="C9" s="5">
        <v>47603</v>
      </c>
      <c r="D9" s="6">
        <v>40</v>
      </c>
      <c r="E9" s="6"/>
      <c r="F9" s="6"/>
      <c r="G9" s="6">
        <v>2</v>
      </c>
      <c r="H9" s="1" t="s">
        <v>45</v>
      </c>
      <c r="I9">
        <f>--(COUNTA(A9:H9)&gt;0)</f>
        <v>1</v>
      </c>
      <c r="J9">
        <f>--NOT(IFERROR(OR(D9="",AND(ISNUMBER(D9),D9&gt;=0,D9&lt;=IF('Plano'!$B$17="JPY",1000000000,10000000),ROUND(D9,IF('Plano'!$B$17="JPY",0,2))=D9)),FALSE))+--NOT(IFERROR(OR(E9="",AND(ISNUMBER(E9),E9&gt;=0,E9&lt;=IF('Plano'!$B$17="JPY",1000000000,10000000),ROUND(E9,IF('Plano'!$B$17="JPY",0,2))=E9)),FALSE))+--NOT(IFERROR(OR(F9="",AND(ISNUMBER(F9),F9&gt;=0,F9&lt;=IF('Plano'!$B$17="JPY",1000000000,10000000),ROUND(F9,IF('Plano'!$B$17="JPY",0,2))=F9)),FALSE))+--NOT(IFERROR(OR(G9="",AND(ISNUMBER(G9),G9&gt;=0,G9&lt;=10000,ROUND(G9,2)=G9)),FALSE))+--NOT(IFERROR(OR(C9="",AND(ISNUMBER(C9),C9&gt;=DATE(2000,1,1),C9&lt;=DATE(2100,12,31),INT(C9)=C9,OR('Plano'!$B$12="",C9&gt;='Plano'!$B$12),OR('Plano'!$B$14="",C9&lt;='Plano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lano'!$B$17="JPY",1000000000,10000000),ROUND(D10,IF('Plano'!$B$17="JPY",0,2))=D10)),FALSE))+--NOT(IFERROR(OR(E10="",AND(ISNUMBER(E10),E10&gt;=0,E10&lt;=IF('Plano'!$B$17="JPY",1000000000,10000000),ROUND(E10,IF('Plano'!$B$17="JPY",0,2))=E10)),FALSE))+--NOT(IFERROR(OR(F10="",AND(ISNUMBER(F10),F10&gt;=0,F10&lt;=IF('Plano'!$B$17="JPY",1000000000,10000000),ROUND(F10,IF('Plano'!$B$17="JPY",0,2))=F10)),FALSE))+--NOT(IFERROR(OR(G10="",AND(ISNUMBER(G10),G10&gt;=0,G10&lt;=10000,ROUND(G10,2)=G10)),FALSE))+--NOT(IFERROR(OR(C10="",AND(ISNUMBER(C10),C10&gt;=DATE(2000,1,1),C10&lt;=DATE(2100,12,31),INT(C10)=C10,OR('Plano'!$B$12="",C10&gt;='Plano'!$B$12),OR('Plano'!$B$14="",C10&lt;='Plano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lano'!$B$17="JPY",1000000000,10000000),ROUND(D11,IF('Plano'!$B$17="JPY",0,2))=D11)),FALSE))+--NOT(IFERROR(OR(E11="",AND(ISNUMBER(E11),E11&gt;=0,E11&lt;=IF('Plano'!$B$17="JPY",1000000000,10000000),ROUND(E11,IF('Plano'!$B$17="JPY",0,2))=E11)),FALSE))+--NOT(IFERROR(OR(F11="",AND(ISNUMBER(F11),F11&gt;=0,F11&lt;=IF('Plano'!$B$17="JPY",1000000000,10000000),ROUND(F11,IF('Plano'!$B$17="JPY",0,2))=F11)),FALSE))+--NOT(IFERROR(OR(G11="",AND(ISNUMBER(G11),G11&gt;=0,G11&lt;=10000,ROUND(G11,2)=G11)),FALSE))+--NOT(IFERROR(OR(C11="",AND(ISNUMBER(C11),C11&gt;=DATE(2000,1,1),C11&lt;=DATE(2100,12,31),INT(C11)=C11,OR('Plano'!$B$12="",C11&gt;='Plano'!$B$12),OR('Plano'!$B$14="",C11&lt;='Plano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lano'!$B$17="JPY",1000000000,10000000),ROUND(D12,IF('Plano'!$B$17="JPY",0,2))=D12)),FALSE))+--NOT(IFERROR(OR(E12="",AND(ISNUMBER(E12),E12&gt;=0,E12&lt;=IF('Plano'!$B$17="JPY",1000000000,10000000),ROUND(E12,IF('Plano'!$B$17="JPY",0,2))=E12)),FALSE))+--NOT(IFERROR(OR(F12="",AND(ISNUMBER(F12),F12&gt;=0,F12&lt;=IF('Plano'!$B$17="JPY",1000000000,10000000),ROUND(F12,IF('Plano'!$B$17="JPY",0,2))=F12)),FALSE))+--NOT(IFERROR(OR(G12="",AND(ISNUMBER(G12),G12&gt;=0,G12&lt;=10000,ROUND(G12,2)=G12)),FALSE))+--NOT(IFERROR(OR(C12="",AND(ISNUMBER(C12),C12&gt;=DATE(2000,1,1),C12&lt;=DATE(2100,12,31),INT(C12)=C12,OR('Plano'!$B$12="",C12&gt;='Plano'!$B$12),OR('Plano'!$B$14="",C12&lt;='Plano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lano'!$B$17="JPY",1000000000,10000000),ROUND(D13,IF('Plano'!$B$17="JPY",0,2))=D13)),FALSE))+--NOT(IFERROR(OR(E13="",AND(ISNUMBER(E13),E13&gt;=0,E13&lt;=IF('Plano'!$B$17="JPY",1000000000,10000000),ROUND(E13,IF('Plano'!$B$17="JPY",0,2))=E13)),FALSE))+--NOT(IFERROR(OR(F13="",AND(ISNUMBER(F13),F13&gt;=0,F13&lt;=IF('Plano'!$B$17="JPY",1000000000,10000000),ROUND(F13,IF('Plano'!$B$17="JPY",0,2))=F13)),FALSE))+--NOT(IFERROR(OR(G13="",AND(ISNUMBER(G13),G13&gt;=0,G13&lt;=10000,ROUND(G13,2)=G13)),FALSE))+--NOT(IFERROR(OR(C13="",AND(ISNUMBER(C13),C13&gt;=DATE(2000,1,1),C13&lt;=DATE(2100,12,31),INT(C13)=C13,OR('Plano'!$B$12="",C13&gt;='Plano'!$B$12),OR('Plano'!$B$14="",C13&lt;='Plano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lano'!$B$17="JPY",1000000000,10000000),ROUND(D14,IF('Plano'!$B$17="JPY",0,2))=D14)),FALSE))+--NOT(IFERROR(OR(E14="",AND(ISNUMBER(E14),E14&gt;=0,E14&lt;=IF('Plano'!$B$17="JPY",1000000000,10000000),ROUND(E14,IF('Plano'!$B$17="JPY",0,2))=E14)),FALSE))+--NOT(IFERROR(OR(F14="",AND(ISNUMBER(F14),F14&gt;=0,F14&lt;=IF('Plano'!$B$17="JPY",1000000000,10000000),ROUND(F14,IF('Plano'!$B$17="JPY",0,2))=F14)),FALSE))+--NOT(IFERROR(OR(G14="",AND(ISNUMBER(G14),G14&gt;=0,G14&lt;=10000,ROUND(G14,2)=G14)),FALSE))+--NOT(IFERROR(OR(C14="",AND(ISNUMBER(C14),C14&gt;=DATE(2000,1,1),C14&lt;=DATE(2100,12,31),INT(C14)=C14,OR('Plano'!$B$12="",C14&gt;='Plano'!$B$12),OR('Plano'!$B$14="",C14&lt;='Plano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lano'!$B$17="JPY",1000000000,10000000),ROUND(D15,IF('Plano'!$B$17="JPY",0,2))=D15)),FALSE))+--NOT(IFERROR(OR(E15="",AND(ISNUMBER(E15),E15&gt;=0,E15&lt;=IF('Plano'!$B$17="JPY",1000000000,10000000),ROUND(E15,IF('Plano'!$B$17="JPY",0,2))=E15)),FALSE))+--NOT(IFERROR(OR(F15="",AND(ISNUMBER(F15),F15&gt;=0,F15&lt;=IF('Plano'!$B$17="JPY",1000000000,10000000),ROUND(F15,IF('Plano'!$B$17="JPY",0,2))=F15)),FALSE))+--NOT(IFERROR(OR(G15="",AND(ISNUMBER(G15),G15&gt;=0,G15&lt;=10000,ROUND(G15,2)=G15)),FALSE))+--NOT(IFERROR(OR(C15="",AND(ISNUMBER(C15),C15&gt;=DATE(2000,1,1),C15&lt;=DATE(2100,12,31),INT(C15)=C15,OR('Plano'!$B$12="",C15&gt;='Plano'!$B$12),OR('Plano'!$B$14="",C15&lt;='Plano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lano'!$B$17="JPY",1000000000,10000000),ROUND(D16,IF('Plano'!$B$17="JPY",0,2))=D16)),FALSE))+--NOT(IFERROR(OR(E16="",AND(ISNUMBER(E16),E16&gt;=0,E16&lt;=IF('Plano'!$B$17="JPY",1000000000,10000000),ROUND(E16,IF('Plano'!$B$17="JPY",0,2))=E16)),FALSE))+--NOT(IFERROR(OR(F16="",AND(ISNUMBER(F16),F16&gt;=0,F16&lt;=IF('Plano'!$B$17="JPY",1000000000,10000000),ROUND(F16,IF('Plano'!$B$17="JPY",0,2))=F16)),FALSE))+--NOT(IFERROR(OR(G16="",AND(ISNUMBER(G16),G16&gt;=0,G16&lt;=10000,ROUND(G16,2)=G16)),FALSE))+--NOT(IFERROR(OR(C16="",AND(ISNUMBER(C16),C16&gt;=DATE(2000,1,1),C16&lt;=DATE(2100,12,31),INT(C16)=C16,OR('Plano'!$B$12="",C16&gt;='Plano'!$B$12),OR('Plano'!$B$14="",C16&lt;='Plano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lano'!$B$17="JPY",1000000000,10000000),ROUND(D17,IF('Plano'!$B$17="JPY",0,2))=D17)),FALSE))+--NOT(IFERROR(OR(E17="",AND(ISNUMBER(E17),E17&gt;=0,E17&lt;=IF('Plano'!$B$17="JPY",1000000000,10000000),ROUND(E17,IF('Plano'!$B$17="JPY",0,2))=E17)),FALSE))+--NOT(IFERROR(OR(F17="",AND(ISNUMBER(F17),F17&gt;=0,F17&lt;=IF('Plano'!$B$17="JPY",1000000000,10000000),ROUND(F17,IF('Plano'!$B$17="JPY",0,2))=F17)),FALSE))+--NOT(IFERROR(OR(G17="",AND(ISNUMBER(G17),G17&gt;=0,G17&lt;=10000,ROUND(G17,2)=G17)),FALSE))+--NOT(IFERROR(OR(C17="",AND(ISNUMBER(C17),C17&gt;=DATE(2000,1,1),C17&lt;=DATE(2100,12,31),INT(C17)=C17,OR('Plano'!$B$12="",C17&gt;='Plano'!$B$12),OR('Plano'!$B$14="",C17&lt;='Plano'!$B$14))),FALSE))</f>
        <v>0</v>
      </c>
    </row>
    <row r="20" spans="1:10" ht="38.25" customHeight="1">
      <c r="A20" s="2" t="s">
        <v>46</v>
      </c>
      <c r="B20" s="2"/>
      <c r="C20" s="2"/>
      <c r="D20" s="2"/>
      <c r="E20" s="2"/>
      <c r="F20" s="2"/>
      <c r="G20" s="2"/>
      <c r="H20" s="2"/>
      <c r="J20">
        <f>IFERROR(SUM(J6:J17)+--NOT(IFERROR(OR('Plano'!$B$18="",AND(ISNUMBER('Plano'!$B$18),'Plano'!$B$18&gt;=0,'Plano'!$B$18&lt;=IF('Plano'!$B$17="JPY",1000000000,10000000),ROUND('Plano'!$B$18,IF('Plano'!$B$17="JPY",0,2))='Plano'!$B$18)),FALSE))+--NOT(OR('Plano'!$B$17="USD",'Plano'!$B$17="EUR",'Plano'!$B$17="GBP",'Plano'!$B$17="TRY",'Plano'!$B$17="JPY"))+--NOT(IFERROR(OR('Plano'!$B$12="",AND(ISNUMBER('Plano'!$B$12),'Plano'!$B$12&gt;=DATE(2000,1,1),'Plano'!$B$12&lt;=DATE(2100,12,31),INT('Plano'!$B$12)='Plano'!$B$12)),FALSE))+--NOT(IFERROR(OR('Plano'!$B$13="",AND(ISNUMBER('Plano'!$B$13),'Plano'!$B$13&gt;=DATE(2000,1,1),'Plano'!$B$13&lt;=DATE(2100,12,31),INT('Plano'!$B$13)='Plano'!$B$13)),FALSE))+--NOT(IFERROR(OR('Plano'!$B$14="",AND(ISNUMBER('Plano'!$B$14),'Plano'!$B$14&gt;=DATE(2000,1,1),'Plano'!$B$14&lt;=DATE(2100,12,31),INT('Plano'!$B$14)='Plano'!$B$14)),FALSE))+--AND('Plano'!$B$12&lt;&gt;"",'Plano'!$B$13&lt;&gt;"",'Plano'!$B$12&gt;'Plano'!$B$13)+--AND('Plano'!$B$13&lt;&gt;"",'Plano'!$B$14&lt;&gt;"",'Plano'!$B$13&gt;'Plano'!$B$14)+--AND('Plano'!$B$12&lt;&gt;"",'Plano'!$B$14&lt;&gt;"",'Plano'!$B$12&gt;'Plano'!$B$14),1)</f>
        <v>0</v>
      </c>
    </row>
    <row r="22" spans="1:10">
      <c r="A22" s="1" t="s">
        <v>24</v>
      </c>
      <c r="B22" s="1" t="str">
        <f>'Plano'!$B$17</f>
        <v>USD</v>
      </c>
      <c r="D22" s="4" t="s">
        <v>29</v>
      </c>
      <c r="E22" s="4" t="s">
        <v>30</v>
      </c>
      <c r="F22" s="4" t="s">
        <v>31</v>
      </c>
      <c r="G22" s="4" t="s">
        <v>32</v>
      </c>
    </row>
    <row r="23" spans="1:10">
      <c r="A23" s="1" t="s">
        <v>47</v>
      </c>
      <c r="B23" s="1"/>
      <c r="C23" s="1"/>
      <c r="D23" s="6">
        <f>IF($J$20&gt;0,"",ROUND(SUM(D6:D17),IF('Plano'!$B$17="JPY",0,2)))</f>
        <v>320</v>
      </c>
      <c r="E23" s="6">
        <f>IF($J$20&gt;0,"",ROUND(SUM(E6:E17),IF('Plano'!$B$17="JPY",0,2)))</f>
        <v>0</v>
      </c>
      <c r="F23" s="6">
        <f>IF($J$20&gt;0,"",ROUND(SUM(F6:F17),IF('Plano'!$B$17="JPY",0,2)))</f>
        <v>0</v>
      </c>
      <c r="G23" s="6">
        <f>IF($J$20&gt;0,"",ROUND(SUM(G6:G17),2))</f>
        <v>15</v>
      </c>
    </row>
    <row r="24" spans="1:10">
      <c r="A24" s="1" t="s">
        <v>48</v>
      </c>
      <c r="B24" s="1"/>
      <c r="C24" s="1"/>
      <c r="D24" s="6">
        <f>SUM(I6:I17)-COUNT(D6:D17)</f>
        <v>0</v>
      </c>
      <c r="E24" s="6">
        <f>SUM(I6:I17)-COUNT(E6:E17)</f>
        <v>4</v>
      </c>
      <c r="F24" s="6">
        <f>SUM(I6:I17)-COUNT(F6:F17)</f>
        <v>4</v>
      </c>
      <c r="G24" s="6">
        <f>SUM(I6:I17)-COUNT(G6:G17)</f>
        <v>0</v>
      </c>
    </row>
    <row r="25" spans="1:10">
      <c r="A25" s="1" t="s">
        <v>49</v>
      </c>
      <c r="B25" s="1"/>
      <c r="C25" s="1"/>
      <c r="D25" s="6">
        <f>IF(OR($J$20&gt;0,'Plano'!$B$18="",D24&gt;0,SUM(I6:I17)=0),"",ROUND('Plano'!$B$18-D23,IF('Plano'!$B$17="JPY",0,2)))</f>
        <v>80</v>
      </c>
    </row>
    <row r="26" spans="1:10" ht="68.25" customHeight="1">
      <c r="A26" s="3">
        <f>IF($J$20&gt;0,"Confira estes dados",IF(AND(ISNUMBER(D25),D25&lt;0),"O custo previsto completo supera o limite. Altere o escopo ou obtenha um orçamento revisado antes de assumir compromissos.",""))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50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51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AND(C6&lt;&gt;"",OR(AND('Plano'!$B$12&lt;&gt;"",C6&lt;'Plano'!$B$12),AND('Plano'!$B$14&lt;&gt;"",C6&gt;'Plano'!$B$14)))</formula>
    </cfRule>
  </conditionalFormatting>
  <conditionalFormatting sqref="D6:D17">
    <cfRule type="expression" dxfId="0" priority="2">
      <formula>NOT(IFERROR(OR(D6="",AND(ISNUMBER(D6),D6&gt;=0,D6&lt;=IF('Plano'!$B$17="JPY",1000000000,10000000),ROUND(D6,IF('Plano'!$B$17="JPY",0,2))=D6)),FALSE))</formula>
    </cfRule>
    <cfRule type="expression" dxfId="1" priority="3">
      <formula>'Plano'!$B$17="JPY"</formula>
    </cfRule>
  </conditionalFormatting>
  <conditionalFormatting sqref="E6:E17">
    <cfRule type="expression" dxfId="0" priority="4">
      <formula>NOT(IFERROR(OR(E6="",AND(ISNUMBER(E6),E6&gt;=0,E6&lt;=IF('Plano'!$B$17="JPY",1000000000,10000000),ROUND(E6,IF('Plano'!$B$17="JPY",0,2))=E6)),FALSE))</formula>
    </cfRule>
    <cfRule type="expression" dxfId="1" priority="5">
      <formula>'Plano'!$B$17="JPY"</formula>
    </cfRule>
  </conditionalFormatting>
  <conditionalFormatting sqref="F6:F17">
    <cfRule type="expression" dxfId="0" priority="6">
      <formula>NOT(IFERROR(OR(F6="",AND(ISNUMBER(F6),F6&gt;=0,F6&lt;=IF('Plano'!$B$17="JPY",1000000000,10000000),ROUND(F6,IF('Plano'!$B$17="JPY",0,2))=F6)),FALSE))</formula>
    </cfRule>
    <cfRule type="expression" dxfId="1" priority="7">
      <formula>'Plano'!$B$17="JPY"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e valores decimais não negativos dentro dos limites. JPY exige inteiros, sem separadores de milhar." sqref="D6:D17">
      <formula1>IFERROR(OR(D6="",AND(ISNUMBER(D6),D6&gt;=0,D6&lt;=IF('Plano'!$B$17="JPY",1000000000,10000000),ROUND(D6,IF('Plano'!$B$17="JPY",0,2))=D6)),FALSE)</formula1>
    </dataValidation>
    <dataValidation type="custom" allowBlank="1" showInputMessage="1" showErrorMessage="1" error="Use valores decimais não negativos dentro dos limites. JPY exige inteiros, sem separadores de milhar." sqref="E6:E17">
      <formula1>IFERROR(OR(E6="",AND(ISNUMBER(E6),E6&gt;=0,E6&lt;=IF('Plano'!$B$17="JPY",1000000000,10000000),ROUND(E6,IF('Plano'!$B$17="JPY",0,2))=E6)),FALSE)</formula1>
    </dataValidation>
    <dataValidation type="custom" allowBlank="1" showInputMessage="1" showErrorMessage="1" error="Use valores decimais não negativos dentro dos limites. JPY exige inteiros, sem separadores de milhar." sqref="F6:F17">
      <formula1>IFERROR(OR(F6="",AND(ISNUMBER(F6),F6&gt;=0,F6&lt;=IF('Plano'!$B$17="JPY",1000000000,10000000),ROUND(F6,IF('Plano'!$B$17="JPY",0,2))=F6)),FALSE)</formula1>
    </dataValidation>
    <dataValidation type="custom" allowBlank="1" showInputMessage="1" showErrorMessage="1" error="Use valores decimais não negativos dentro dos limites. JPY exige inteiros, sem separadores de milhar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5" t="s">
        <v>57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Plano</vt:lpstr>
      <vt:lpstr>Orçamento</vt:lpstr>
      <vt:lpstr>Avaliação</vt:lpstr>
      <vt:lpstr>Avaliação!Print_Area</vt:lpstr>
      <vt:lpstr>Orçamento!Print_Area</vt:lpstr>
      <vt:lpstr>Plano!Print_Area</vt:lpstr>
      <vt:lpstr>Avaliação!Print_Titles</vt:lpstr>
      <vt:lpstr>Orçamento!Print_Titles</vt:lpstr>
      <vt:lpstr>Plano!Print_Titles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Prepare uma campanha que possa avaliar</dc:title>
  <dc:subject>Rascunho de planejamento — não é aprovação nem resultados observados</dc:subject>
  <dc:creator>Editorial planning</dc:creator>
  <dc:description>Exemplo fictício: projeto, datas, tarefas e valores em USD inventados. Não são preços de mercado, ofertas de editores nem resultados alcançados. A identificação permanece após edições até limpar o rascunho.</dc:description>
  <cp:lastModifiedBy>Editorial planning</cp:lastModifiedBy>
  <dcterms:created xsi:type="dcterms:W3CDTF">2026-10-26T00:00:00Z</dcterms:created>
  <dcterms:modified xsi:type="dcterms:W3CDTF">2026-10-26T00:00:00Z</dcterms:modified>
</cp:coreProperties>
</file>