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an" sheetId="1" r:id="rId1"/>
    <sheet name="Budget" sheetId="2" r:id="rId2"/>
    <sheet name="Prüfung" sheetId="3" r:id="rId3"/>
  </sheets>
  <definedNames>
    <definedName name="_xlnm.Print_Area" localSheetId="1">Budget!$A$1:$H$31</definedName>
    <definedName name="_xlnm.Print_Area" localSheetId="0">Plan!$A$1:$B$18</definedName>
    <definedName name="_xlnm.Print_Area" localSheetId="2">Prüfung!$A$1:$F$17</definedName>
    <definedName name="_xlnm.Print_Titles" localSheetId="1">Budget!$1:$5</definedName>
    <definedName name="_xlnm.Print_Titles" localSheetId="0">Plan!$1:$5</definedName>
    <definedName name="_xlnm.Print_Titles" localSheetId="2">Prüfung!$1:$5</definedName>
  </definedNames>
  <calcPr calcId="124519" fullCalcOnLoad="1"/>
</workbook>
</file>

<file path=xl/sharedStrings.xml><?xml version="1.0" encoding="utf-8"?>
<sst xmlns="http://schemas.openxmlformats.org/spreadsheetml/2006/main" count="70" uniqueCount="58">
  <si>
    <t>Eine überprüfbare Kampagne planen</t>
  </si>
  <si>
    <t>Fiktives Beispiel: Projekt, Termine, Aufgaben und USD-Beträge sind erfunden. Keine Marktpreise, Publisher-Angebote oder erzielten Ergebnisse. Bearbeitete Beispiele behalten den Hinweis bis zum Zurücksetzen.</t>
  </si>
  <si>
    <t>Zuerst Plan, dann Budget ausfüllen. Leere Kosten sind unbekannt; null bedeutet eine erfasste Null. Geld und Stunden bleiben getrennt. Die Zusammenfassung zählt fehlende Beträge und bekannte Teilsummen der 12 Arbeitszeilen. Eine Währung verwenden und Werte bei einem Wechsel neu eintragen. Prüfung nur für tatsächlich gemachte Beobachtungen verwenden.</t>
  </si>
  <si>
    <t>Ziel und Auswahl</t>
  </si>
  <si>
    <t>Planungsentwurf — keine Freigabe oder beobachteten Ergebnisse</t>
  </si>
  <si>
    <t>Kampagnenname</t>
  </si>
  <si>
    <t>Fahrradbremsen-Checkliste — Pilot</t>
  </si>
  <si>
    <t>Nutzen für Leser und Ziel</t>
  </si>
  <si>
    <t>Eine hilfreiche Bremsen-Checkliste erstellen und bei einer kleinen passenden Gruppe von Fahrradredaktionen prüfen, ob sie nützlich ist. Kein Link-, Traffic- oder Rankingziel wird vorausgesetzt.</t>
  </si>
  <si>
    <t>Eigene Ziel-URL</t>
  </si>
  <si>
    <t>https://example.com/guides/brake-check</t>
  </si>
  <si>
    <t>Zielgruppe und Kontext</t>
  </si>
  <si>
    <t>Menschen, die vor der Fahrt ihr Alltagsrad prüfen, und Redaktionen praktischer Fahrradressourcen.</t>
  </si>
  <si>
    <t>Auswahlkriterien und Ausschlüsse</t>
  </si>
  <si>
    <t>Identifizierbare Redaktion, passender Wartungsbereich und echter Leserbedarf. Unpassende Verzeichnisse, nicht offengelegte bezahlte Empfehlungen und Rankinggarantien ausschließen.</t>
  </si>
  <si>
    <t>Verantwortliche Person</t>
  </si>
  <si>
    <t>Fiktive Projektredaktion</t>
  </si>
  <si>
    <t>Geplanter Start</t>
  </si>
  <si>
    <t>Geplante Prüfung</t>
  </si>
  <si>
    <t>Geplantes Ende</t>
  </si>
  <si>
    <t>Ausgangsdaten und Nachweismethode</t>
  </si>
  <si>
    <t>Vor Kontaktaufnahme die Zielseite und vorhandene Verweisdaten dokumentieren. Bei der Prüfung tatsächliche Antworten, veröffentlichte Seiten und gemessene Besuche getrennt vergleichen; fehlende Daten leer lassen.</t>
  </si>
  <si>
    <t>Pausieren oder anpassen, wenn …</t>
  </si>
  <si>
    <t>Pausieren, wenn die Checkliste unvollständig, die vorgeschlagene Seite unpassend oder die geplanten Ausgaben höher als 400 USD sind. Vor Mehrkosten den Umfang ändern.</t>
  </si>
  <si>
    <t>Währung</t>
  </si>
  <si>
    <t>USD</t>
  </si>
  <si>
    <t>Ausgabenlimit</t>
  </si>
  <si>
    <t>Zu liefernde Arbeit</t>
  </si>
  <si>
    <t>Geplanter Fälligkeitstermin</t>
  </si>
  <si>
    <t>Geschätzte Kosten</t>
  </si>
  <si>
    <t>Verbindlich beauftragte Kosten</t>
  </si>
  <si>
    <t>Tatsächliche Ausgaben</t>
  </si>
  <si>
    <t>Geschätzte Stunden</t>
  </si>
  <si>
    <t>Schätzgrundlage / Nachweisnotizen</t>
  </si>
  <si>
    <t>Zielseite prüfen und redigieren</t>
  </si>
  <si>
    <t>Fiktive Redaktion</t>
  </si>
  <si>
    <t>Erfundener Ansatz von 80 USD; 3 Stunden sind eine Aufwandsschätzung, keine Zusatzgebühr.</t>
  </si>
  <si>
    <t>Illustrationen erstellen und prüfen</t>
  </si>
  <si>
    <t>Fiktives Designteam</t>
  </si>
  <si>
    <t>Erfundener Ansatz von 160 USD; Anleitung und Zugänglichkeit vor Kontaktaufnahme prüfen.</t>
  </si>
  <si>
    <t>Kleine passende Redaktionsliste recherchieren</t>
  </si>
  <si>
    <t>Fiktive Recherche</t>
  </si>
  <si>
    <t>Erfundener Ansatz von 40 USD; manuelle Eignungsprüfung, keine gekaufte Kontaktliste.</t>
  </si>
  <si>
    <t>Antworten und Liefernachweise prüfen</t>
  </si>
  <si>
    <t>Fiktive Prüfperson</t>
  </si>
  <si>
    <t>Erfundener Ansatz von 40 USD. Keine bezahlte Platzierung enthalten; Sponsoring braucht eigene Bedingungen und Prüfung.</t>
  </si>
  <si>
    <t>Budgetübersicht</t>
  </si>
  <si>
    <t>Bekannte Teilsumme</t>
  </si>
  <si>
    <t>Nicht erfasste Positionen</t>
  </si>
  <si>
    <t>Noch nicht verplantes Budget</t>
  </si>
  <si>
    <t>Alle Geldbeträge gelten in der ausgewählten Währung. Ein Währungswechsel rechnet nichts um. Verwenden Sie 0.50 oder 0,50 ohne Tausendertrennzeichen; JPY akzeptiert ganze Einheiten. Stunden bleiben getrennt und werden nicht zu Geldbeträgen addiert.</t>
  </si>
  <si>
    <t>Ein gültiger Entwurf ist keine vollständige oder freigegebene Kampagne. Unbekannte Kosten bleiben unbekannt. Termine sind geplant; tatsächliche Nachweise und Entscheidungen werden separat erfasst. Die Kostensumme prognostiziert keine Links, Besuche oder Rankings.</t>
  </si>
  <si>
    <t>Beobachtet am</t>
  </si>
  <si>
    <t>Nachweisquelle</t>
  </si>
  <si>
    <t>Beobachtetes Ergebnis</t>
  </si>
  <si>
    <t>Entscheidung und Begründung</t>
  </si>
  <si>
    <t>Prüfende Person</t>
  </si>
  <si>
    <t>Nächster Prüftermin</t>
  </si>
</sst>
</file>

<file path=xl/styles.xml><?xml version="1.0" encoding="utf-8"?>
<styleSheet xmlns="http://schemas.openxmlformats.org/spreadsheetml/2006/main">
  <numFmts count="2">
    <numFmt numFmtId="164" formatCode="yyyy-mm-dd"/>
    <numFmt numFmtId="165" formatCode="0.00"/>
  </numFmts>
  <fonts count="5">
    <font>
      <sz val="11"/>
      <color theme="1"/>
      <name val="Calibri"/>
      <family val="2"/>
      <scheme val="minor"/>
    </font>
    <font>
      <sz val="11"/>
      <color theme="1"/>
      <name val="Arial"/>
      <family val="2"/>
    </font>
    <font>
      <b/>
      <sz val="19"/>
      <color rgb="FFFFFFFF"/>
      <name val="Arial"/>
      <family val="2"/>
    </font>
    <font>
      <sz val="11"/>
      <color rgb="FF415065"/>
      <name val="Arial"/>
      <family val="2"/>
    </font>
    <font>
      <b/>
      <sz val="11"/>
      <color rgb="FFFFFFFF"/>
      <name val="Calibri"/>
      <family val="2"/>
      <scheme val="minor"/>
    </font>
  </fonts>
  <fills count="4">
    <fill>
      <patternFill patternType="none"/>
    </fill>
    <fill>
      <patternFill patternType="gray125"/>
    </fill>
    <fill>
      <patternFill patternType="solid">
        <fgColor rgb="FF111A25"/>
        <bgColor indexed="64"/>
      </patternFill>
    </fill>
    <fill>
      <patternFill patternType="solid">
        <fgColor rgb="FF293A5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2" borderId="0" xfId="0" applyFont="1" applyFill="1" applyAlignment="1">
      <alignment vertical="center" wrapText="1"/>
    </xf>
    <xf numFmtId="0" fontId="3" fillId="0" borderId="0" xfId="0" applyFont="1" applyAlignment="1">
      <alignment vertical="top" wrapText="1"/>
    </xf>
    <xf numFmtId="0" fontId="4" fillId="3" borderId="0" xfId="0" applyFont="1" applyFill="1" applyAlignment="1">
      <alignment vertical="center" wrapText="1"/>
    </xf>
    <xf numFmtId="164" fontId="1" fillId="0" borderId="0" xfId="0" applyNumberFormat="1" applyFont="1" applyAlignment="1">
      <alignment vertical="top"/>
    </xf>
    <xf numFmtId="165" fontId="1" fillId="0" borderId="0" xfId="0" applyNumberFormat="1" applyFont="1" applyAlignment="1">
      <alignment vertical="top"/>
    </xf>
  </cellXfs>
  <cellStyles count="1">
    <cellStyle name="Normal" xfId="0" builtinId="0"/>
  </cellStyles>
  <dxfs count="2">
    <dxf>
      <font>
        <color rgb="FF8B1C13"/>
      </font>
      <fill>
        <patternFill>
          <bgColor rgb="FFFCE2DF"/>
        </patternFill>
      </fill>
    </dxf>
    <dxf>
      <numFmt numFmtId="1" formatCode="0"/>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CampaignTasks" displayName="CampaignTasks" ref="A5:H17" totalsRowShown="0">
  <autoFilter ref="A5:H17"/>
  <tableColumns count="8">
    <tableColumn id="1" name="Zu liefernde Arbeit"/>
    <tableColumn id="2" name="Verantwortliche Person"/>
    <tableColumn id="3" name="Geplanter Fälligkeitstermin"/>
    <tableColumn id="4" name="Geschätzte Kosten"/>
    <tableColumn id="5" name="Verbindlich beauftragte Kosten"/>
    <tableColumn id="6" name="Tatsächliche Ausgaben"/>
    <tableColumn id="7" name="Geschätzte Stunden"/>
    <tableColumn id="8" name="Schätzgrundlage / Nachweisnotizen"/>
  </tableColumns>
  <tableStyleInfo name="TableStyleMedium2" showFirstColumn="0" showLastColumn="0" showRowStripes="1" showColumnStripes="0"/>
</table>
</file>

<file path=xl/tables/table2.xml><?xml version="1.0" encoding="utf-8"?>
<table xmlns="http://schemas.openxmlformats.org/spreadsheetml/2006/main" id="2" name="CampaignReview" displayName="CampaignReview" ref="A5:F17" totalsRowShown="0">
  <autoFilter ref="A5:F17"/>
  <tableColumns count="6">
    <tableColumn id="1" name="Beobachtet am"/>
    <tableColumn id="2" name="Nachweisquelle"/>
    <tableColumn id="3" name="Beobachtetes Ergebnis"/>
    <tableColumn id="4" name="Entscheidung und Begründung"/>
    <tableColumn id="5" name="Prüfende Person"/>
    <tableColumn id="6" name="Nächster Prüftermi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pageSetUpPr fitToPage="1"/>
  </sheetPr>
  <dimension ref="A1:B18"/>
  <sheetViews>
    <sheetView showGridLines="0"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2.7109375" style="1" customWidth="1"/>
    <col min="2" max="2" width="105.7109375" style="1" customWidth="1"/>
  </cols>
  <sheetData>
    <row r="1" spans="1:2" ht="48" customHeight="1">
      <c r="A1" s="2" t="s">
        <v>0</v>
      </c>
      <c r="B1" s="2"/>
    </row>
    <row r="2" spans="1:2" ht="39.75" customHeight="1">
      <c r="A2" s="3" t="s">
        <v>1</v>
      </c>
      <c r="B2" s="3"/>
    </row>
    <row r="3" spans="1:2" ht="33.75" customHeight="1">
      <c r="A3" s="3"/>
      <c r="B3" s="3"/>
    </row>
    <row r="4" spans="1:2" ht="72" customHeight="1">
      <c r="A4" s="3" t="s">
        <v>2</v>
      </c>
      <c r="B4" s="3"/>
    </row>
    <row r="5" spans="1:2" ht="33.75" customHeight="1">
      <c r="A5" s="4" t="s">
        <v>3</v>
      </c>
      <c r="B5" s="4" t="s">
        <v>4</v>
      </c>
    </row>
    <row r="6" spans="1:2" ht="33.75" customHeight="1">
      <c r="A6" s="1" t="s">
        <v>5</v>
      </c>
      <c r="B6" s="1" t="s">
        <v>6</v>
      </c>
    </row>
    <row r="7" spans="1:2" ht="87.75" customHeight="1">
      <c r="A7" s="1" t="s">
        <v>7</v>
      </c>
      <c r="B7" s="1" t="s">
        <v>8</v>
      </c>
    </row>
    <row r="8" spans="1:2" ht="33.75" customHeight="1">
      <c r="A8" s="1" t="s">
        <v>9</v>
      </c>
      <c r="B8" s="1" t="s">
        <v>10</v>
      </c>
    </row>
    <row r="9" spans="1:2" ht="87.75" customHeight="1">
      <c r="A9" s="1" t="s">
        <v>11</v>
      </c>
      <c r="B9" s="1" t="s">
        <v>12</v>
      </c>
    </row>
    <row r="10" spans="1:2" ht="87.75" customHeight="1">
      <c r="A10" s="1" t="s">
        <v>13</v>
      </c>
      <c r="B10" s="1" t="s">
        <v>14</v>
      </c>
    </row>
    <row r="11" spans="1:2" ht="33.75" customHeight="1">
      <c r="A11" s="1" t="s">
        <v>15</v>
      </c>
      <c r="B11" s="1" t="s">
        <v>16</v>
      </c>
    </row>
    <row r="12" spans="1:2" ht="33.75" customHeight="1">
      <c r="A12" s="1" t="s">
        <v>17</v>
      </c>
      <c r="B12" s="5">
        <v>47574</v>
      </c>
    </row>
    <row r="13" spans="1:2" ht="33.75" customHeight="1">
      <c r="A13" s="1" t="s">
        <v>18</v>
      </c>
      <c r="B13" s="5">
        <v>47588</v>
      </c>
    </row>
    <row r="14" spans="1:2" ht="33.75" customHeight="1">
      <c r="A14" s="1" t="s">
        <v>19</v>
      </c>
      <c r="B14" s="5">
        <v>47603</v>
      </c>
    </row>
    <row r="15" spans="1:2" ht="87.75" customHeight="1">
      <c r="A15" s="1" t="s">
        <v>20</v>
      </c>
      <c r="B15" s="1" t="s">
        <v>21</v>
      </c>
    </row>
    <row r="16" spans="1:2" ht="87.75" customHeight="1">
      <c r="A16" s="1" t="s">
        <v>22</v>
      </c>
      <c r="B16" s="1" t="s">
        <v>23</v>
      </c>
    </row>
    <row r="17" spans="1:2" ht="33.75" customHeight="1">
      <c r="A17" s="1" t="s">
        <v>24</v>
      </c>
      <c r="B17" s="1" t="s">
        <v>25</v>
      </c>
    </row>
    <row r="18" spans="1:2" ht="33.75" customHeight="1">
      <c r="A18" s="1" t="s">
        <v>26</v>
      </c>
      <c r="B18" s="6">
        <v>400</v>
      </c>
    </row>
  </sheetData>
  <mergeCells count="3">
    <mergeCell ref="A1:B1"/>
    <mergeCell ref="A2:B3"/>
    <mergeCell ref="A4:B4"/>
  </mergeCells>
  <conditionalFormatting sqref="B18">
    <cfRule type="expression" dxfId="0" priority="1">
      <formula>NOT(IFERROR(OR(B18="",AND(ISNUMBER(B18),B18&gt;=0,B18&lt;=IF($B$17="JPY",1000000000,10000000),ROUND(B18,IF($B$17="JPY",0,2))=B18)),FALSE))</formula>
    </cfRule>
    <cfRule type="expression" dxfId="1" priority="2">
      <formula>$B$17="JPY"</formula>
    </cfRule>
  </conditionalFormatting>
  <conditionalFormatting sqref="B12:B14">
    <cfRule type="expression" dxfId="0" priority="3">
      <formula>OR(AND($B$12&lt;&gt;"",$B$13&lt;&gt;"",$B$12&gt;$B$13),AND($B$13&lt;&gt;"",$B$14&lt;&gt;"",$B$13&gt;$B$14),AND($B$12&lt;&gt;"",$B$14&lt;&gt;"",$B$12&gt;$B$14))</formula>
    </cfRule>
  </conditionalFormatting>
  <dataValidations count="5">
    <dataValidation type="date" allowBlank="1" showInputMessage="1" showErrorMessage="1" error="Ein gültiges Datum zwischen 2000 und 2100 eingeben." sqref="B12">
      <formula1>36526</formula1>
      <formula2>73415</formula2>
    </dataValidation>
    <dataValidation type="date" allowBlank="1" showInputMessage="1" showErrorMessage="1" error="Ein gültiges Datum zwischen 2000 und 2100 eingeben." sqref="B13">
      <formula1>36526</formula1>
      <formula2>73415</formula2>
    </dataValidation>
    <dataValidation type="date" allowBlank="1" showInputMessage="1" showErrorMessage="1" error="Ein gültiges Datum zwischen 2000 und 2100 eingeben." sqref="B14">
      <formula1>36526</formula1>
      <formula2>73415</formula2>
    </dataValidation>
    <dataValidation type="list" showInputMessage="1" showErrorMessage="1" sqref="B17">
      <formula1>"USD,EUR,GBP,TRY,JPY"</formula1>
    </dataValidation>
    <dataValidation type="custom" allowBlank="1" showInputMessage="1" showErrorMessage="1" error="Nichtnegative Dezimalbeträge innerhalb der Grenzen eingeben. JPY nur ganzzahlig, ohne Tausendertrennzeichen." sqref="B18">
      <formula1>IFERROR(OR(B18="",AND(ISNUMBER(B18),B18&gt;=0,B18&lt;=IF($B$17="JPY",1000000000,10000000),ROUND(B18,IF($B$17="JPY",0,2))=B18)),FALSE)</formula1>
    </dataValidation>
  </dataValidations>
  <pageMargins left="0.3" right="0.3" top="0.4" bottom="0.4" header="0.3" footer="0.3"/>
  <pageSetup paperSize="9" fitToHeight="0" orientation="landscape"/>
  <headerFooter>
    <oddFooter>&amp;C&amp;P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J3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8.7109375" style="1" customWidth="1"/>
    <col min="2" max="2" width="24.7109375" style="1" customWidth="1"/>
    <col min="3" max="3" width="16.7109375" style="5" customWidth="1"/>
    <col min="4" max="6" width="18.7109375" style="6" customWidth="1"/>
    <col min="7" max="7" width="16.7109375" style="6" customWidth="1"/>
    <col min="8" max="8" width="60.7109375" style="1" customWidth="1"/>
    <col min="9" max="10" width="0" hidden="1" customWidth="1"/>
  </cols>
  <sheetData>
    <row r="1" spans="1:10" ht="48" customHeight="1">
      <c r="A1" s="2" t="s">
        <v>0</v>
      </c>
      <c r="B1" s="2"/>
      <c r="C1" s="2"/>
      <c r="D1" s="2"/>
      <c r="E1" s="2"/>
      <c r="F1" s="2"/>
      <c r="G1" s="2"/>
      <c r="H1" s="2"/>
    </row>
    <row r="2" spans="1:10" ht="39.75" customHeight="1">
      <c r="A2" s="3" t="s">
        <v>1</v>
      </c>
      <c r="B2" s="3"/>
      <c r="C2" s="3"/>
      <c r="D2" s="3"/>
      <c r="E2" s="3"/>
      <c r="F2" s="3"/>
      <c r="G2" s="3"/>
      <c r="H2" s="3"/>
    </row>
    <row r="3" spans="1:10" ht="33.75" customHeight="1">
      <c r="A3" s="3"/>
      <c r="B3" s="3"/>
      <c r="C3" s="3"/>
      <c r="D3" s="3"/>
      <c r="E3" s="3"/>
      <c r="F3" s="3"/>
      <c r="G3" s="3"/>
      <c r="H3" s="3"/>
    </row>
    <row r="4" spans="1:10" ht="72" customHeight="1">
      <c r="A4" s="3" t="s">
        <v>2</v>
      </c>
      <c r="B4" s="3"/>
      <c r="C4" s="3"/>
      <c r="D4" s="3"/>
      <c r="E4" s="3"/>
      <c r="F4" s="3"/>
      <c r="G4" s="3"/>
      <c r="H4" s="3"/>
    </row>
    <row r="5" spans="1:10" ht="48" customHeight="1">
      <c r="A5" s="1" t="s">
        <v>27</v>
      </c>
      <c r="B5" s="1" t="s">
        <v>15</v>
      </c>
      <c r="C5" s="5" t="s">
        <v>28</v>
      </c>
      <c r="D5" s="6" t="s">
        <v>29</v>
      </c>
      <c r="E5" s="6" t="s">
        <v>30</v>
      </c>
      <c r="F5" s="6" t="s">
        <v>31</v>
      </c>
      <c r="G5" s="6" t="s">
        <v>32</v>
      </c>
      <c r="H5" s="1" t="s">
        <v>33</v>
      </c>
    </row>
    <row r="6" spans="1:10" ht="90" customHeight="1">
      <c r="A6" s="1" t="s">
        <v>34</v>
      </c>
      <c r="B6" s="1" t="s">
        <v>35</v>
      </c>
      <c r="C6" s="5">
        <v>47576</v>
      </c>
      <c r="D6" s="6">
        <v>80</v>
      </c>
      <c r="E6" s="6"/>
      <c r="F6" s="6"/>
      <c r="G6" s="6">
        <v>3</v>
      </c>
      <c r="H6" s="1" t="s">
        <v>36</v>
      </c>
      <c r="I6">
        <f>--(COUNTA(A6:H6)&gt;0)</f>
        <v>1</v>
      </c>
      <c r="J6">
        <f>--NOT(IFERROR(OR(D6="",AND(ISNUMBER(D6),D6&gt;=0,D6&lt;=IF('Plan'!$B$17="JPY",1000000000,10000000),ROUND(D6,IF('Plan'!$B$17="JPY",0,2))=D6)),FALSE))+--NOT(IFERROR(OR(E6="",AND(ISNUMBER(E6),E6&gt;=0,E6&lt;=IF('Plan'!$B$17="JPY",1000000000,10000000),ROUND(E6,IF('Plan'!$B$17="JPY",0,2))=E6)),FALSE))+--NOT(IFERROR(OR(F6="",AND(ISNUMBER(F6),F6&gt;=0,F6&lt;=IF('Plan'!$B$17="JPY",1000000000,10000000),ROUND(F6,IF('Plan'!$B$17="JPY",0,2))=F6)),FALSE))+--NOT(IFERROR(OR(G6="",AND(ISNUMBER(G6),G6&gt;=0,G6&lt;=10000,ROUND(G6,2)=G6)),FALSE))+--NOT(IFERROR(OR(C6="",AND(ISNUMBER(C6),C6&gt;=DATE(2000,1,1),C6&lt;=DATE(2100,12,31),INT(C6)=C6,OR('Plan'!$B$12="",C6&gt;='Plan'!$B$12),OR('Plan'!$B$14="",C6&lt;='Plan'!$B$14))),FALSE))</f>
        <v>0</v>
      </c>
    </row>
    <row r="7" spans="1:10" ht="90" customHeight="1">
      <c r="A7" s="1" t="s">
        <v>37</v>
      </c>
      <c r="B7" s="1" t="s">
        <v>38</v>
      </c>
      <c r="C7" s="5">
        <v>47581</v>
      </c>
      <c r="D7" s="6">
        <v>160</v>
      </c>
      <c r="E7" s="6"/>
      <c r="F7" s="6"/>
      <c r="G7" s="6">
        <v>6</v>
      </c>
      <c r="H7" s="1" t="s">
        <v>39</v>
      </c>
      <c r="I7">
        <f>--(COUNTA(A7:H7)&gt;0)</f>
        <v>1</v>
      </c>
      <c r="J7">
        <f>--NOT(IFERROR(OR(D7="",AND(ISNUMBER(D7),D7&gt;=0,D7&lt;=IF('Plan'!$B$17="JPY",1000000000,10000000),ROUND(D7,IF('Plan'!$B$17="JPY",0,2))=D7)),FALSE))+--NOT(IFERROR(OR(E7="",AND(ISNUMBER(E7),E7&gt;=0,E7&lt;=IF('Plan'!$B$17="JPY",1000000000,10000000),ROUND(E7,IF('Plan'!$B$17="JPY",0,2))=E7)),FALSE))+--NOT(IFERROR(OR(F7="",AND(ISNUMBER(F7),F7&gt;=0,F7&lt;=IF('Plan'!$B$17="JPY",1000000000,10000000),ROUND(F7,IF('Plan'!$B$17="JPY",0,2))=F7)),FALSE))+--NOT(IFERROR(OR(G7="",AND(ISNUMBER(G7),G7&gt;=0,G7&lt;=10000,ROUND(G7,2)=G7)),FALSE))+--NOT(IFERROR(OR(C7="",AND(ISNUMBER(C7),C7&gt;=DATE(2000,1,1),C7&lt;=DATE(2100,12,31),INT(C7)=C7,OR('Plan'!$B$12="",C7&gt;='Plan'!$B$12),OR('Plan'!$B$14="",C7&lt;='Plan'!$B$14))),FALSE))</f>
        <v>0</v>
      </c>
    </row>
    <row r="8" spans="1:10" ht="90" customHeight="1">
      <c r="A8" s="1" t="s">
        <v>40</v>
      </c>
      <c r="B8" s="1" t="s">
        <v>41</v>
      </c>
      <c r="C8" s="5">
        <v>47585</v>
      </c>
      <c r="D8" s="6">
        <v>40</v>
      </c>
      <c r="E8" s="6"/>
      <c r="F8" s="6"/>
      <c r="G8" s="6">
        <v>4</v>
      </c>
      <c r="H8" s="1" t="s">
        <v>42</v>
      </c>
      <c r="I8">
        <f>--(COUNTA(A8:H8)&gt;0)</f>
        <v>1</v>
      </c>
      <c r="J8">
        <f>--NOT(IFERROR(OR(D8="",AND(ISNUMBER(D8),D8&gt;=0,D8&lt;=IF('Plan'!$B$17="JPY",1000000000,10000000),ROUND(D8,IF('Plan'!$B$17="JPY",0,2))=D8)),FALSE))+--NOT(IFERROR(OR(E8="",AND(ISNUMBER(E8),E8&gt;=0,E8&lt;=IF('Plan'!$B$17="JPY",1000000000,10000000),ROUND(E8,IF('Plan'!$B$17="JPY",0,2))=E8)),FALSE))+--NOT(IFERROR(OR(F8="",AND(ISNUMBER(F8),F8&gt;=0,F8&lt;=IF('Plan'!$B$17="JPY",1000000000,10000000),ROUND(F8,IF('Plan'!$B$17="JPY",0,2))=F8)),FALSE))+--NOT(IFERROR(OR(G8="",AND(ISNUMBER(G8),G8&gt;=0,G8&lt;=10000,ROUND(G8,2)=G8)),FALSE))+--NOT(IFERROR(OR(C8="",AND(ISNUMBER(C8),C8&gt;=DATE(2000,1,1),C8&lt;=DATE(2100,12,31),INT(C8)=C8,OR('Plan'!$B$12="",C8&gt;='Plan'!$B$12),OR('Plan'!$B$14="",C8&lt;='Plan'!$B$14))),FALSE))</f>
        <v>0</v>
      </c>
    </row>
    <row r="9" spans="1:10" ht="90" customHeight="1">
      <c r="A9" s="1" t="s">
        <v>43</v>
      </c>
      <c r="B9" s="1" t="s">
        <v>44</v>
      </c>
      <c r="C9" s="5">
        <v>47603</v>
      </c>
      <c r="D9" s="6">
        <v>40</v>
      </c>
      <c r="E9" s="6"/>
      <c r="F9" s="6"/>
      <c r="G9" s="6">
        <v>2</v>
      </c>
      <c r="H9" s="1" t="s">
        <v>45</v>
      </c>
      <c r="I9">
        <f>--(COUNTA(A9:H9)&gt;0)</f>
        <v>1</v>
      </c>
      <c r="J9">
        <f>--NOT(IFERROR(OR(D9="",AND(ISNUMBER(D9),D9&gt;=0,D9&lt;=IF('Plan'!$B$17="JPY",1000000000,10000000),ROUND(D9,IF('Plan'!$B$17="JPY",0,2))=D9)),FALSE))+--NOT(IFERROR(OR(E9="",AND(ISNUMBER(E9),E9&gt;=0,E9&lt;=IF('Plan'!$B$17="JPY",1000000000,10000000),ROUND(E9,IF('Plan'!$B$17="JPY",0,2))=E9)),FALSE))+--NOT(IFERROR(OR(F9="",AND(ISNUMBER(F9),F9&gt;=0,F9&lt;=IF('Plan'!$B$17="JPY",1000000000,10000000),ROUND(F9,IF('Plan'!$B$17="JPY",0,2))=F9)),FALSE))+--NOT(IFERROR(OR(G9="",AND(ISNUMBER(G9),G9&gt;=0,G9&lt;=10000,ROUND(G9,2)=G9)),FALSE))+--NOT(IFERROR(OR(C9="",AND(ISNUMBER(C9),C9&gt;=DATE(2000,1,1),C9&lt;=DATE(2100,12,31),INT(C9)=C9,OR('Plan'!$B$12="",C9&gt;='Plan'!$B$12),OR('Plan'!$B$14="",C9&lt;='Plan'!$B$14))),FALSE))</f>
        <v>0</v>
      </c>
    </row>
    <row r="10" spans="1:10" ht="90" customHeight="1">
      <c r="A10" s="1"/>
      <c r="B10" s="1"/>
      <c r="C10" s="5"/>
      <c r="D10" s="6"/>
      <c r="E10" s="6"/>
      <c r="F10" s="6"/>
      <c r="G10" s="6"/>
      <c r="H10" s="1"/>
      <c r="I10">
        <f>--(COUNTA(A10:H10)&gt;0)</f>
        <v>0</v>
      </c>
      <c r="J10">
        <f>--NOT(IFERROR(OR(D10="",AND(ISNUMBER(D10),D10&gt;=0,D10&lt;=IF('Plan'!$B$17="JPY",1000000000,10000000),ROUND(D10,IF('Plan'!$B$17="JPY",0,2))=D10)),FALSE))+--NOT(IFERROR(OR(E10="",AND(ISNUMBER(E10),E10&gt;=0,E10&lt;=IF('Plan'!$B$17="JPY",1000000000,10000000),ROUND(E10,IF('Plan'!$B$17="JPY",0,2))=E10)),FALSE))+--NOT(IFERROR(OR(F10="",AND(ISNUMBER(F10),F10&gt;=0,F10&lt;=IF('Plan'!$B$17="JPY",1000000000,10000000),ROUND(F10,IF('Plan'!$B$17="JPY",0,2))=F10)),FALSE))+--NOT(IFERROR(OR(G10="",AND(ISNUMBER(G10),G10&gt;=0,G10&lt;=10000,ROUND(G10,2)=G10)),FALSE))+--NOT(IFERROR(OR(C10="",AND(ISNUMBER(C10),C10&gt;=DATE(2000,1,1),C10&lt;=DATE(2100,12,31),INT(C10)=C10,OR('Plan'!$B$12="",C10&gt;='Plan'!$B$12),OR('Plan'!$B$14="",C10&lt;='Plan'!$B$14))),FALSE))</f>
        <v>0</v>
      </c>
    </row>
    <row r="11" spans="1:10" ht="90" customHeight="1">
      <c r="A11" s="1"/>
      <c r="B11" s="1"/>
      <c r="C11" s="5"/>
      <c r="D11" s="6"/>
      <c r="E11" s="6"/>
      <c r="F11" s="6"/>
      <c r="G11" s="6"/>
      <c r="H11" s="1"/>
      <c r="I11">
        <f>--(COUNTA(A11:H11)&gt;0)</f>
        <v>0</v>
      </c>
      <c r="J11">
        <f>--NOT(IFERROR(OR(D11="",AND(ISNUMBER(D11),D11&gt;=0,D11&lt;=IF('Plan'!$B$17="JPY",1000000000,10000000),ROUND(D11,IF('Plan'!$B$17="JPY",0,2))=D11)),FALSE))+--NOT(IFERROR(OR(E11="",AND(ISNUMBER(E11),E11&gt;=0,E11&lt;=IF('Plan'!$B$17="JPY",1000000000,10000000),ROUND(E11,IF('Plan'!$B$17="JPY",0,2))=E11)),FALSE))+--NOT(IFERROR(OR(F11="",AND(ISNUMBER(F11),F11&gt;=0,F11&lt;=IF('Plan'!$B$17="JPY",1000000000,10000000),ROUND(F11,IF('Plan'!$B$17="JPY",0,2))=F11)),FALSE))+--NOT(IFERROR(OR(G11="",AND(ISNUMBER(G11),G11&gt;=0,G11&lt;=10000,ROUND(G11,2)=G11)),FALSE))+--NOT(IFERROR(OR(C11="",AND(ISNUMBER(C11),C11&gt;=DATE(2000,1,1),C11&lt;=DATE(2100,12,31),INT(C11)=C11,OR('Plan'!$B$12="",C11&gt;='Plan'!$B$12),OR('Plan'!$B$14="",C11&lt;='Plan'!$B$14))),FALSE))</f>
        <v>0</v>
      </c>
    </row>
    <row r="12" spans="1:10" ht="90" customHeight="1">
      <c r="A12" s="1"/>
      <c r="B12" s="1"/>
      <c r="C12" s="5"/>
      <c r="D12" s="6"/>
      <c r="E12" s="6"/>
      <c r="F12" s="6"/>
      <c r="G12" s="6"/>
      <c r="H12" s="1"/>
      <c r="I12">
        <f>--(COUNTA(A12:H12)&gt;0)</f>
        <v>0</v>
      </c>
      <c r="J12">
        <f>--NOT(IFERROR(OR(D12="",AND(ISNUMBER(D12),D12&gt;=0,D12&lt;=IF('Plan'!$B$17="JPY",1000000000,10000000),ROUND(D12,IF('Plan'!$B$17="JPY",0,2))=D12)),FALSE))+--NOT(IFERROR(OR(E12="",AND(ISNUMBER(E12),E12&gt;=0,E12&lt;=IF('Plan'!$B$17="JPY",1000000000,10000000),ROUND(E12,IF('Plan'!$B$17="JPY",0,2))=E12)),FALSE))+--NOT(IFERROR(OR(F12="",AND(ISNUMBER(F12),F12&gt;=0,F12&lt;=IF('Plan'!$B$17="JPY",1000000000,10000000),ROUND(F12,IF('Plan'!$B$17="JPY",0,2))=F12)),FALSE))+--NOT(IFERROR(OR(G12="",AND(ISNUMBER(G12),G12&gt;=0,G12&lt;=10000,ROUND(G12,2)=G12)),FALSE))+--NOT(IFERROR(OR(C12="",AND(ISNUMBER(C12),C12&gt;=DATE(2000,1,1),C12&lt;=DATE(2100,12,31),INT(C12)=C12,OR('Plan'!$B$12="",C12&gt;='Plan'!$B$12),OR('Plan'!$B$14="",C12&lt;='Plan'!$B$14))),FALSE))</f>
        <v>0</v>
      </c>
    </row>
    <row r="13" spans="1:10" ht="90" customHeight="1">
      <c r="A13" s="1"/>
      <c r="B13" s="1"/>
      <c r="C13" s="5"/>
      <c r="D13" s="6"/>
      <c r="E13" s="6"/>
      <c r="F13" s="6"/>
      <c r="G13" s="6"/>
      <c r="H13" s="1"/>
      <c r="I13">
        <f>--(COUNTA(A13:H13)&gt;0)</f>
        <v>0</v>
      </c>
      <c r="J13">
        <f>--NOT(IFERROR(OR(D13="",AND(ISNUMBER(D13),D13&gt;=0,D13&lt;=IF('Plan'!$B$17="JPY",1000000000,10000000),ROUND(D13,IF('Plan'!$B$17="JPY",0,2))=D13)),FALSE))+--NOT(IFERROR(OR(E13="",AND(ISNUMBER(E13),E13&gt;=0,E13&lt;=IF('Plan'!$B$17="JPY",1000000000,10000000),ROUND(E13,IF('Plan'!$B$17="JPY",0,2))=E13)),FALSE))+--NOT(IFERROR(OR(F13="",AND(ISNUMBER(F13),F13&gt;=0,F13&lt;=IF('Plan'!$B$17="JPY",1000000000,10000000),ROUND(F13,IF('Plan'!$B$17="JPY",0,2))=F13)),FALSE))+--NOT(IFERROR(OR(G13="",AND(ISNUMBER(G13),G13&gt;=0,G13&lt;=10000,ROUND(G13,2)=G13)),FALSE))+--NOT(IFERROR(OR(C13="",AND(ISNUMBER(C13),C13&gt;=DATE(2000,1,1),C13&lt;=DATE(2100,12,31),INT(C13)=C13,OR('Plan'!$B$12="",C13&gt;='Plan'!$B$12),OR('Plan'!$B$14="",C13&lt;='Plan'!$B$14))),FALSE))</f>
        <v>0</v>
      </c>
    </row>
    <row r="14" spans="1:10" ht="90" customHeight="1">
      <c r="A14" s="1"/>
      <c r="B14" s="1"/>
      <c r="C14" s="5"/>
      <c r="D14" s="6"/>
      <c r="E14" s="6"/>
      <c r="F14" s="6"/>
      <c r="G14" s="6"/>
      <c r="H14" s="1"/>
      <c r="I14">
        <f>--(COUNTA(A14:H14)&gt;0)</f>
        <v>0</v>
      </c>
      <c r="J14">
        <f>--NOT(IFERROR(OR(D14="",AND(ISNUMBER(D14),D14&gt;=0,D14&lt;=IF('Plan'!$B$17="JPY",1000000000,10000000),ROUND(D14,IF('Plan'!$B$17="JPY",0,2))=D14)),FALSE))+--NOT(IFERROR(OR(E14="",AND(ISNUMBER(E14),E14&gt;=0,E14&lt;=IF('Plan'!$B$17="JPY",1000000000,10000000),ROUND(E14,IF('Plan'!$B$17="JPY",0,2))=E14)),FALSE))+--NOT(IFERROR(OR(F14="",AND(ISNUMBER(F14),F14&gt;=0,F14&lt;=IF('Plan'!$B$17="JPY",1000000000,10000000),ROUND(F14,IF('Plan'!$B$17="JPY",0,2))=F14)),FALSE))+--NOT(IFERROR(OR(G14="",AND(ISNUMBER(G14),G14&gt;=0,G14&lt;=10000,ROUND(G14,2)=G14)),FALSE))+--NOT(IFERROR(OR(C14="",AND(ISNUMBER(C14),C14&gt;=DATE(2000,1,1),C14&lt;=DATE(2100,12,31),INT(C14)=C14,OR('Plan'!$B$12="",C14&gt;='Plan'!$B$12),OR('Plan'!$B$14="",C14&lt;='Plan'!$B$14))),FALSE))</f>
        <v>0</v>
      </c>
    </row>
    <row r="15" spans="1:10" ht="90" customHeight="1">
      <c r="A15" s="1"/>
      <c r="B15" s="1"/>
      <c r="C15" s="5"/>
      <c r="D15" s="6"/>
      <c r="E15" s="6"/>
      <c r="F15" s="6"/>
      <c r="G15" s="6"/>
      <c r="H15" s="1"/>
      <c r="I15">
        <f>--(COUNTA(A15:H15)&gt;0)</f>
        <v>0</v>
      </c>
      <c r="J15">
        <f>--NOT(IFERROR(OR(D15="",AND(ISNUMBER(D15),D15&gt;=0,D15&lt;=IF('Plan'!$B$17="JPY",1000000000,10000000),ROUND(D15,IF('Plan'!$B$17="JPY",0,2))=D15)),FALSE))+--NOT(IFERROR(OR(E15="",AND(ISNUMBER(E15),E15&gt;=0,E15&lt;=IF('Plan'!$B$17="JPY",1000000000,10000000),ROUND(E15,IF('Plan'!$B$17="JPY",0,2))=E15)),FALSE))+--NOT(IFERROR(OR(F15="",AND(ISNUMBER(F15),F15&gt;=0,F15&lt;=IF('Plan'!$B$17="JPY",1000000000,10000000),ROUND(F15,IF('Plan'!$B$17="JPY",0,2))=F15)),FALSE))+--NOT(IFERROR(OR(G15="",AND(ISNUMBER(G15),G15&gt;=0,G15&lt;=10000,ROUND(G15,2)=G15)),FALSE))+--NOT(IFERROR(OR(C15="",AND(ISNUMBER(C15),C15&gt;=DATE(2000,1,1),C15&lt;=DATE(2100,12,31),INT(C15)=C15,OR('Plan'!$B$12="",C15&gt;='Plan'!$B$12),OR('Plan'!$B$14="",C15&lt;='Plan'!$B$14))),FALSE))</f>
        <v>0</v>
      </c>
    </row>
    <row r="16" spans="1:10" ht="90" customHeight="1">
      <c r="A16" s="1"/>
      <c r="B16" s="1"/>
      <c r="C16" s="5"/>
      <c r="D16" s="6"/>
      <c r="E16" s="6"/>
      <c r="F16" s="6"/>
      <c r="G16" s="6"/>
      <c r="H16" s="1"/>
      <c r="I16">
        <f>--(COUNTA(A16:H16)&gt;0)</f>
        <v>0</v>
      </c>
      <c r="J16">
        <f>--NOT(IFERROR(OR(D16="",AND(ISNUMBER(D16),D16&gt;=0,D16&lt;=IF('Plan'!$B$17="JPY",1000000000,10000000),ROUND(D16,IF('Plan'!$B$17="JPY",0,2))=D16)),FALSE))+--NOT(IFERROR(OR(E16="",AND(ISNUMBER(E16),E16&gt;=0,E16&lt;=IF('Plan'!$B$17="JPY",1000000000,10000000),ROUND(E16,IF('Plan'!$B$17="JPY",0,2))=E16)),FALSE))+--NOT(IFERROR(OR(F16="",AND(ISNUMBER(F16),F16&gt;=0,F16&lt;=IF('Plan'!$B$17="JPY",1000000000,10000000),ROUND(F16,IF('Plan'!$B$17="JPY",0,2))=F16)),FALSE))+--NOT(IFERROR(OR(G16="",AND(ISNUMBER(G16),G16&gt;=0,G16&lt;=10000,ROUND(G16,2)=G16)),FALSE))+--NOT(IFERROR(OR(C16="",AND(ISNUMBER(C16),C16&gt;=DATE(2000,1,1),C16&lt;=DATE(2100,12,31),INT(C16)=C16,OR('Plan'!$B$12="",C16&gt;='Plan'!$B$12),OR('Plan'!$B$14="",C16&lt;='Plan'!$B$14))),FALSE))</f>
        <v>0</v>
      </c>
    </row>
    <row r="17" spans="1:10" ht="90" customHeight="1">
      <c r="A17" s="1"/>
      <c r="B17" s="1"/>
      <c r="C17" s="5"/>
      <c r="D17" s="6"/>
      <c r="E17" s="6"/>
      <c r="F17" s="6"/>
      <c r="G17" s="6"/>
      <c r="H17" s="1"/>
      <c r="I17">
        <f>--(COUNTA(A17:H17)&gt;0)</f>
        <v>0</v>
      </c>
      <c r="J17">
        <f>--NOT(IFERROR(OR(D17="",AND(ISNUMBER(D17),D17&gt;=0,D17&lt;=IF('Plan'!$B$17="JPY",1000000000,10000000),ROUND(D17,IF('Plan'!$B$17="JPY",0,2))=D17)),FALSE))+--NOT(IFERROR(OR(E17="",AND(ISNUMBER(E17),E17&gt;=0,E17&lt;=IF('Plan'!$B$17="JPY",1000000000,10000000),ROUND(E17,IF('Plan'!$B$17="JPY",0,2))=E17)),FALSE))+--NOT(IFERROR(OR(F17="",AND(ISNUMBER(F17),F17&gt;=0,F17&lt;=IF('Plan'!$B$17="JPY",1000000000,10000000),ROUND(F17,IF('Plan'!$B$17="JPY",0,2))=F17)),FALSE))+--NOT(IFERROR(OR(G17="",AND(ISNUMBER(G17),G17&gt;=0,G17&lt;=10000,ROUND(G17,2)=G17)),FALSE))+--NOT(IFERROR(OR(C17="",AND(ISNUMBER(C17),C17&gt;=DATE(2000,1,1),C17&lt;=DATE(2100,12,31),INT(C17)=C17,OR('Plan'!$B$12="",C17&gt;='Plan'!$B$12),OR('Plan'!$B$14="",C17&lt;='Plan'!$B$14))),FALSE))</f>
        <v>0</v>
      </c>
    </row>
    <row r="20" spans="1:10" ht="38.25" customHeight="1">
      <c r="A20" s="2" t="s">
        <v>46</v>
      </c>
      <c r="B20" s="2"/>
      <c r="C20" s="2"/>
      <c r="D20" s="2"/>
      <c r="E20" s="2"/>
      <c r="F20" s="2"/>
      <c r="G20" s="2"/>
      <c r="H20" s="2"/>
      <c r="J20">
        <f>IFERROR(SUM(J6:J17)+--NOT(IFERROR(OR('Plan'!$B$18="",AND(ISNUMBER('Plan'!$B$18),'Plan'!$B$18&gt;=0,'Plan'!$B$18&lt;=IF('Plan'!$B$17="JPY",1000000000,10000000),ROUND('Plan'!$B$18,IF('Plan'!$B$17="JPY",0,2))='Plan'!$B$18)),FALSE))+--NOT(OR('Plan'!$B$17="USD",'Plan'!$B$17="EUR",'Plan'!$B$17="GBP",'Plan'!$B$17="TRY",'Plan'!$B$17="JPY"))+--NOT(IFERROR(OR('Plan'!$B$12="",AND(ISNUMBER('Plan'!$B$12),'Plan'!$B$12&gt;=DATE(2000,1,1),'Plan'!$B$12&lt;=DATE(2100,12,31),INT('Plan'!$B$12)='Plan'!$B$12)),FALSE))+--NOT(IFERROR(OR('Plan'!$B$13="",AND(ISNUMBER('Plan'!$B$13),'Plan'!$B$13&gt;=DATE(2000,1,1),'Plan'!$B$13&lt;=DATE(2100,12,31),INT('Plan'!$B$13)='Plan'!$B$13)),FALSE))+--NOT(IFERROR(OR('Plan'!$B$14="",AND(ISNUMBER('Plan'!$B$14),'Plan'!$B$14&gt;=DATE(2000,1,1),'Plan'!$B$14&lt;=DATE(2100,12,31),INT('Plan'!$B$14)='Plan'!$B$14)),FALSE))+--AND('Plan'!$B$12&lt;&gt;"",'Plan'!$B$13&lt;&gt;"",'Plan'!$B$12&gt;'Plan'!$B$13)+--AND('Plan'!$B$13&lt;&gt;"",'Plan'!$B$14&lt;&gt;"",'Plan'!$B$13&gt;'Plan'!$B$14)+--AND('Plan'!$B$12&lt;&gt;"",'Plan'!$B$14&lt;&gt;"",'Plan'!$B$12&gt;'Plan'!$B$14),1)</f>
        <v>0</v>
      </c>
    </row>
    <row r="22" spans="1:10">
      <c r="A22" s="1" t="s">
        <v>24</v>
      </c>
      <c r="B22" s="1" t="str">
        <f>'Plan'!$B$17</f>
        <v>USD</v>
      </c>
      <c r="D22" s="4" t="s">
        <v>29</v>
      </c>
      <c r="E22" s="4" t="s">
        <v>30</v>
      </c>
      <c r="F22" s="4" t="s">
        <v>31</v>
      </c>
      <c r="G22" s="4" t="s">
        <v>32</v>
      </c>
    </row>
    <row r="23" spans="1:10">
      <c r="A23" s="1" t="s">
        <v>47</v>
      </c>
      <c r="B23" s="1"/>
      <c r="C23" s="1"/>
      <c r="D23" s="6">
        <f>IF($J$20&gt;0,"",ROUND(SUM(D6:D17),IF('Plan'!$B$17="JPY",0,2)))</f>
        <v>320</v>
      </c>
      <c r="E23" s="6">
        <f>IF($J$20&gt;0,"",ROUND(SUM(E6:E17),IF('Plan'!$B$17="JPY",0,2)))</f>
        <v>0</v>
      </c>
      <c r="F23" s="6">
        <f>IF($J$20&gt;0,"",ROUND(SUM(F6:F17),IF('Plan'!$B$17="JPY",0,2)))</f>
        <v>0</v>
      </c>
      <c r="G23" s="6">
        <f>IF($J$20&gt;0,"",ROUND(SUM(G6:G17),2))</f>
        <v>15</v>
      </c>
    </row>
    <row r="24" spans="1:10">
      <c r="A24" s="1" t="s">
        <v>48</v>
      </c>
      <c r="B24" s="1"/>
      <c r="C24" s="1"/>
      <c r="D24" s="6">
        <f>SUM(I6:I17)-COUNT(D6:D17)</f>
        <v>0</v>
      </c>
      <c r="E24" s="6">
        <f>SUM(I6:I17)-COUNT(E6:E17)</f>
        <v>4</v>
      </c>
      <c r="F24" s="6">
        <f>SUM(I6:I17)-COUNT(F6:F17)</f>
        <v>4</v>
      </c>
      <c r="G24" s="6">
        <f>SUM(I6:I17)-COUNT(G6:G17)</f>
        <v>0</v>
      </c>
    </row>
    <row r="25" spans="1:10">
      <c r="A25" s="1" t="s">
        <v>49</v>
      </c>
      <c r="B25" s="1"/>
      <c r="C25" s="1"/>
      <c r="D25" s="6">
        <f>IF(OR($J$20&gt;0,'Plan'!$B$18="",D24&gt;0,SUM(I6:I17)=0),"",ROUND('Plan'!$B$18-D23,IF('Plan'!$B$17="JPY",0,2)))</f>
        <v>80</v>
      </c>
    </row>
    <row r="26" spans="1:10" ht="68.25" customHeight="1">
      <c r="A26" s="3">
        <f>IF($J$20&gt;0,"Diese Eingaben prüfen",IF(AND(ISNUMBER(D25),D25&lt;0),"Die vollständig erfassten Plankosten überschreiten das Limit. Ändern Sie den Umfang oder lassen Sie ein neues Budget freigeben, bevor Sie Verpflichtungen eingehen.",""))</f>
        <v/>
      </c>
      <c r="B26" s="3"/>
      <c r="C26" s="3"/>
      <c r="D26" s="3"/>
      <c r="E26" s="3"/>
      <c r="F26" s="3"/>
      <c r="G26" s="3"/>
      <c r="H26" s="3"/>
    </row>
    <row r="27" spans="1:10" ht="38.25" customHeight="1">
      <c r="A27" s="3" t="s">
        <v>50</v>
      </c>
      <c r="B27" s="3"/>
      <c r="C27" s="3"/>
      <c r="D27" s="3"/>
      <c r="E27" s="3"/>
      <c r="F27" s="3"/>
      <c r="G27" s="3"/>
      <c r="H27" s="3"/>
    </row>
    <row r="28" spans="1:10" ht="27.75" customHeight="1">
      <c r="A28" s="3"/>
      <c r="B28" s="3"/>
      <c r="C28" s="3"/>
      <c r="D28" s="3"/>
      <c r="E28" s="3"/>
      <c r="F28" s="3"/>
      <c r="G28" s="3"/>
      <c r="H28" s="3"/>
    </row>
    <row r="30" spans="1:10" ht="38.25" customHeight="1">
      <c r="A30" s="3" t="s">
        <v>51</v>
      </c>
      <c r="B30" s="3"/>
      <c r="C30" s="3"/>
      <c r="D30" s="3"/>
      <c r="E30" s="3"/>
      <c r="F30" s="3"/>
      <c r="G30" s="3"/>
      <c r="H30" s="3"/>
    </row>
    <row r="31" spans="1:10" ht="27.75" customHeight="1">
      <c r="A31" s="3"/>
      <c r="B31" s="3"/>
      <c r="C31" s="3"/>
      <c r="D31" s="3"/>
      <c r="E31" s="3"/>
      <c r="F31" s="3"/>
      <c r="G31" s="3"/>
      <c r="H31" s="3"/>
    </row>
  </sheetData>
  <mergeCells count="10">
    <mergeCell ref="A1:H1"/>
    <mergeCell ref="A2:H3"/>
    <mergeCell ref="A4:H4"/>
    <mergeCell ref="A20:H20"/>
    <mergeCell ref="A23:C23"/>
    <mergeCell ref="A24:C24"/>
    <mergeCell ref="A25:C25"/>
    <mergeCell ref="A26:H26"/>
    <mergeCell ref="A27:H28"/>
    <mergeCell ref="A30:H31"/>
  </mergeCells>
  <conditionalFormatting sqref="C6:C17">
    <cfRule type="expression" dxfId="0" priority="1">
      <formula>AND(C6&lt;&gt;"",OR(AND('Plan'!$B$12&lt;&gt;"",C6&lt;'Plan'!$B$12),AND('Plan'!$B$14&lt;&gt;"",C6&gt;'Plan'!$B$14)))</formula>
    </cfRule>
  </conditionalFormatting>
  <conditionalFormatting sqref="D6:D17">
    <cfRule type="expression" dxfId="0" priority="2">
      <formula>NOT(IFERROR(OR(D6="",AND(ISNUMBER(D6),D6&gt;=0,D6&lt;=IF('Plan'!$B$17="JPY",1000000000,10000000),ROUND(D6,IF('Plan'!$B$17="JPY",0,2))=D6)),FALSE))</formula>
    </cfRule>
    <cfRule type="expression" dxfId="1" priority="3">
      <formula>'Plan'!$B$17="JPY"</formula>
    </cfRule>
  </conditionalFormatting>
  <conditionalFormatting sqref="E6:E17">
    <cfRule type="expression" dxfId="0" priority="4">
      <formula>NOT(IFERROR(OR(E6="",AND(ISNUMBER(E6),E6&gt;=0,E6&lt;=IF('Plan'!$B$17="JPY",1000000000,10000000),ROUND(E6,IF('Plan'!$B$17="JPY",0,2))=E6)),FALSE))</formula>
    </cfRule>
    <cfRule type="expression" dxfId="1" priority="5">
      <formula>'Plan'!$B$17="JPY"</formula>
    </cfRule>
  </conditionalFormatting>
  <conditionalFormatting sqref="F6:F17">
    <cfRule type="expression" dxfId="0" priority="6">
      <formula>NOT(IFERROR(OR(F6="",AND(ISNUMBER(F6),F6&gt;=0,F6&lt;=IF('Plan'!$B$17="JPY",1000000000,10000000),ROUND(F6,IF('Plan'!$B$17="JPY",0,2))=F6)),FALSE))</formula>
    </cfRule>
    <cfRule type="expression" dxfId="1" priority="7">
      <formula>'Plan'!$B$17="JPY"</formula>
    </cfRule>
  </conditionalFormatting>
  <conditionalFormatting sqref="G6:G17">
    <cfRule type="expression" dxfId="0" priority="8">
      <formula>NOT(IFERROR(OR(G6="",AND(ISNUMBER(G6),G6&gt;=0,G6&lt;=10000,ROUND(G6,2)=G6)),FALSE))</formula>
    </cfRule>
  </conditionalFormatting>
  <conditionalFormatting sqref="D25">
    <cfRule type="cellIs" dxfId="0" priority="9" operator="lessThan">
      <formula>0</formula>
    </cfRule>
  </conditionalFormatting>
  <dataValidations count="5">
    <dataValidation type="date" allowBlank="1" showInputMessage="1" showErrorMessage="1" sqref="C6:C17">
      <formula1>36526</formula1>
      <formula2>73415</formula2>
    </dataValidation>
    <dataValidation type="custom" allowBlank="1" showInputMessage="1" showErrorMessage="1" error="Nichtnegative Dezimalbeträge innerhalb der Grenzen eingeben. JPY nur ganzzahlig, ohne Tausendertrennzeichen." sqref="D6:D17">
      <formula1>IFERROR(OR(D6="",AND(ISNUMBER(D6),D6&gt;=0,D6&lt;=IF('Plan'!$B$17="JPY",1000000000,10000000),ROUND(D6,IF('Plan'!$B$17="JPY",0,2))=D6)),FALSE)</formula1>
    </dataValidation>
    <dataValidation type="custom" allowBlank="1" showInputMessage="1" showErrorMessage="1" error="Nichtnegative Dezimalbeträge innerhalb der Grenzen eingeben. JPY nur ganzzahlig, ohne Tausendertrennzeichen." sqref="E6:E17">
      <formula1>IFERROR(OR(E6="",AND(ISNUMBER(E6),E6&gt;=0,E6&lt;=IF('Plan'!$B$17="JPY",1000000000,10000000),ROUND(E6,IF('Plan'!$B$17="JPY",0,2))=E6)),FALSE)</formula1>
    </dataValidation>
    <dataValidation type="custom" allowBlank="1" showInputMessage="1" showErrorMessage="1" error="Nichtnegative Dezimalbeträge innerhalb der Grenzen eingeben. JPY nur ganzzahlig, ohne Tausendertrennzeichen." sqref="F6:F17">
      <formula1>IFERROR(OR(F6="",AND(ISNUMBER(F6),F6&gt;=0,F6&lt;=IF('Plan'!$B$17="JPY",1000000000,10000000),ROUND(F6,IF('Plan'!$B$17="JPY",0,2))=F6)),FALSE)</formula1>
    </dataValidation>
    <dataValidation type="custom" allowBlank="1" showInputMessage="1" showErrorMessage="1" error="Nichtnegative Dezimalbeträge innerhalb der Grenzen eingeben. JPY nur ganzzahlig, ohne Tausendertrennzeichen." sqref="G6:G17">
      <formula1>IFERROR(OR(G6="",AND(ISNUMBER(G6),G6&gt;=0,G6&lt;=10000,ROUND(G6,2)=G6)),FALSE)</formula1>
    </dataValidation>
  </dataValidations>
  <pageMargins left="0.3" right="0.3"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8.7109375" style="5" customWidth="1"/>
    <col min="2" max="2" width="48.7109375" style="1" customWidth="1"/>
    <col min="3" max="4" width="58.7109375" style="1" customWidth="1"/>
    <col min="5" max="5" width="25.7109375" style="1" customWidth="1"/>
    <col min="6" max="6" width="18.7109375" style="5" customWidth="1"/>
  </cols>
  <sheetData>
    <row r="1" spans="1:6" ht="48" customHeight="1">
      <c r="A1" s="2" t="s">
        <v>0</v>
      </c>
      <c r="B1" s="2"/>
      <c r="C1" s="2"/>
      <c r="D1" s="2"/>
      <c r="E1" s="2"/>
      <c r="F1" s="2"/>
    </row>
    <row r="2" spans="1:6" ht="39.75" customHeight="1">
      <c r="A2" s="3" t="s">
        <v>1</v>
      </c>
      <c r="B2" s="3"/>
      <c r="C2" s="3"/>
      <c r="D2" s="3"/>
      <c r="E2" s="3"/>
      <c r="F2" s="3"/>
    </row>
    <row r="3" spans="1:6" ht="33.75" customHeight="1">
      <c r="A3" s="3"/>
      <c r="B3" s="3"/>
      <c r="C3" s="3"/>
      <c r="D3" s="3"/>
      <c r="E3" s="3"/>
      <c r="F3" s="3"/>
    </row>
    <row r="4" spans="1:6" ht="72" customHeight="1">
      <c r="A4" s="3" t="s">
        <v>2</v>
      </c>
      <c r="B4" s="3"/>
      <c r="C4" s="3"/>
      <c r="D4" s="3"/>
      <c r="E4" s="3"/>
      <c r="F4" s="3"/>
    </row>
    <row r="5" spans="1:6" ht="42" customHeight="1">
      <c r="A5" s="5" t="s">
        <v>52</v>
      </c>
      <c r="B5" s="1" t="s">
        <v>53</v>
      </c>
      <c r="C5" s="1" t="s">
        <v>54</v>
      </c>
      <c r="D5" s="1" t="s">
        <v>55</v>
      </c>
      <c r="E5" s="1" t="s">
        <v>56</v>
      </c>
      <c r="F5" s="5" t="s">
        <v>57</v>
      </c>
    </row>
    <row r="6" spans="1:6" ht="80.25" customHeight="1"/>
    <row r="7" spans="1:6" ht="80.25" customHeight="1"/>
    <row r="8" spans="1:6" ht="80.25" customHeight="1"/>
    <row r="9" spans="1:6" ht="80.25" customHeight="1"/>
    <row r="10" spans="1:6" ht="80.25" customHeight="1"/>
    <row r="11" spans="1:6" ht="80.25" customHeight="1"/>
    <row r="12" spans="1:6" ht="80.25" customHeight="1"/>
    <row r="13" spans="1:6" ht="80.25" customHeight="1"/>
    <row r="14" spans="1:6" ht="80.25" customHeight="1"/>
    <row r="15" spans="1:6" ht="80.25" customHeight="1"/>
    <row r="16" spans="1:6" ht="80.25" customHeight="1"/>
    <row r="17" ht="80.25" customHeight="1"/>
  </sheetData>
  <mergeCells count="3">
    <mergeCell ref="A1:F1"/>
    <mergeCell ref="A2:F3"/>
    <mergeCell ref="A4:F4"/>
  </mergeCells>
  <dataValidations count="2">
    <dataValidation type="date" allowBlank="1" showInputMessage="1" showErrorMessage="1" sqref="A6:A17">
      <formula1>36526</formula1>
      <formula2>73415</formula2>
    </dataValidation>
    <dataValidation type="date" allowBlank="1" showInputMessage="1" showErrorMessage="1" sqref="F6:F17">
      <formula1>36526</formula1>
      <formula2>73415</formula2>
    </dataValidation>
  </dataValidations>
  <pageMargins left="0.3" right="0.3"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Plan</vt:lpstr>
      <vt:lpstr>Budget</vt:lpstr>
      <vt:lpstr>Prüfung</vt:lpstr>
      <vt:lpstr>Budget!Print_Area</vt:lpstr>
      <vt:lpstr>Plan!Print_Area</vt:lpstr>
      <vt:lpstr>Prüfung!Print_Area</vt:lpstr>
      <vt:lpstr>Budget!Print_Titles</vt:lpstr>
      <vt:lpstr>Plan!Print_Titles</vt:lpstr>
      <vt:lpstr>Prüfung!Print_Titles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Eine überprüfbare Kampagne planen</dc:title>
  <dc:subject>Planungsentwurf — keine Freigabe oder beobachteten Ergebnisse</dc:subject>
  <dc:creator>Editorial planning</dc:creator>
  <dc:description>Fiktives Beispiel: Projekt, Termine, Aufgaben und USD-Beträge sind erfunden. Keine Marktpreise, Publisher-Angebote oder erzielten Ergebnisse. Bearbeitete Beispiele behalten den Hinweis bis zum Zurücksetzen.</dc:description>
  <cp:lastModifiedBy>Editorial planning</cp:lastModifiedBy>
  <dcterms:created xsi:type="dcterms:W3CDTF">2026-10-26T00:00:00Z</dcterms:created>
  <dcterms:modified xsi:type="dcterms:W3CDTF">2026-10-26T00:00:00Z</dcterms:modified>
</cp:coreProperties>
</file>